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6" yWindow="65524" windowWidth="10056" windowHeight="10896" tabRatio="595" activeTab="0"/>
  </bookViews>
  <sheets>
    <sheet name="Данные" sheetId="1" r:id="rId1"/>
    <sheet name="Титульный лист" sheetId="2" r:id="rId2"/>
    <sheet name="Справочная" sheetId="3" r:id="rId3"/>
  </sheets>
  <definedNames>
    <definedName name="_xlnm.Print_Titles" localSheetId="0">'Данные'!$24:$28</definedName>
    <definedName name="_xlnm.Print_Area" localSheetId="0">'Данные'!$A$1:$N$82</definedName>
  </definedNames>
  <calcPr fullCalcOnLoad="1"/>
</workbook>
</file>

<file path=xl/sharedStrings.xml><?xml version="1.0" encoding="utf-8"?>
<sst xmlns="http://schemas.openxmlformats.org/spreadsheetml/2006/main" count="373" uniqueCount="303">
  <si>
    <t>040</t>
  </si>
  <si>
    <t>Командировочные расходы</t>
  </si>
  <si>
    <t xml:space="preserve">          в том числе: </t>
  </si>
  <si>
    <t>КОДЫ</t>
  </si>
  <si>
    <t>092</t>
  </si>
  <si>
    <t>010</t>
  </si>
  <si>
    <t>из них</t>
  </si>
  <si>
    <t>062</t>
  </si>
  <si>
    <t>дополнительная оплата труда (вознаграждение) работников аппарата комиссии, работающих на штатной основе</t>
  </si>
  <si>
    <t>(дата подписания )</t>
  </si>
  <si>
    <t>спецсвязь</t>
  </si>
  <si>
    <t>почтово-телеграфные расходы</t>
  </si>
  <si>
    <t>в том числе</t>
  </si>
  <si>
    <t>110</t>
  </si>
  <si>
    <t>0503604</t>
  </si>
  <si>
    <t>032</t>
  </si>
  <si>
    <t>Выплаты  гражданам, привлекавшимся к работе в комиссиях по гражданско-правовым договорам, всего</t>
  </si>
  <si>
    <t>Всего</t>
  </si>
  <si>
    <t xml:space="preserve">             по ОКЕИ          </t>
  </si>
  <si>
    <t>140</t>
  </si>
  <si>
    <t>144</t>
  </si>
  <si>
    <t>Остаток средств на дату подписания отчета (подтверждается банком)
стр. 190 - стр. 180</t>
  </si>
  <si>
    <t>(расшифровка подписи)</t>
  </si>
  <si>
    <t xml:space="preserve">расходы на изготовление избирательных бюллетеней </t>
  </si>
  <si>
    <t>050</t>
  </si>
  <si>
    <t>091</t>
  </si>
  <si>
    <t>Код строки</t>
  </si>
  <si>
    <t>Сумма расходов,
всего</t>
  </si>
  <si>
    <t xml:space="preserve">        в том числе:</t>
  </si>
  <si>
    <t>061</t>
  </si>
  <si>
    <t>150</t>
  </si>
  <si>
    <t>Транспортные расходы, всего</t>
  </si>
  <si>
    <t>г.</t>
  </si>
  <si>
    <t>031</t>
  </si>
  <si>
    <t xml:space="preserve">     работающих на постоянной (штатной) основе</t>
  </si>
  <si>
    <t>дополнительная оплата труда (вознаграждение) членов комиссии с правом решающего голоса, всего</t>
  </si>
  <si>
    <t>(подпись)</t>
  </si>
  <si>
    <t>143</t>
  </si>
  <si>
    <t>100</t>
  </si>
  <si>
    <t>МП</t>
  </si>
  <si>
    <t>расходы на изготовление другой печатной продукции</t>
  </si>
  <si>
    <t>Форма по ОКУД</t>
  </si>
  <si>
    <t>Председатель</t>
  </si>
  <si>
    <t>130</t>
  </si>
  <si>
    <t>090</t>
  </si>
  <si>
    <t>Единица измерения: руб. (с точностью до второго десятичного знака 0, 00)</t>
  </si>
  <si>
    <t>160</t>
  </si>
  <si>
    <t>Наименование показателя</t>
  </si>
  <si>
    <t>в том числе:</t>
  </si>
  <si>
    <t>060</t>
  </si>
  <si>
    <t>всего</t>
  </si>
  <si>
    <t>РАЗДЕЛ I.     ИСХОДНЫЕ ДАННЫЕ</t>
  </si>
  <si>
    <t>190</t>
  </si>
  <si>
    <t>прием и передача информации по радиосвязи</t>
  </si>
  <si>
    <t>030</t>
  </si>
  <si>
    <t>для транспортных и погрузочно-разгрузочных работ</t>
  </si>
  <si>
    <t>Канцелярские расходы</t>
  </si>
  <si>
    <t xml:space="preserve">по состоянию на </t>
  </si>
  <si>
    <t>142</t>
  </si>
  <si>
    <t>Примечания.</t>
  </si>
  <si>
    <t>080</t>
  </si>
  <si>
    <t>170</t>
  </si>
  <si>
    <t>Компенсация, дополнительная оплата труда, вознаграждение, всего</t>
  </si>
  <si>
    <t>120</t>
  </si>
  <si>
    <t>другие аналогичные расходы на связь</t>
  </si>
  <si>
    <t>для сборки, разборки технологического оборудования</t>
  </si>
  <si>
    <t xml:space="preserve">     других членов комиссии с правом решающего голоса</t>
  </si>
  <si>
    <t>063</t>
  </si>
  <si>
    <t>Расходы на изготовление печатной продукции, всего</t>
  </si>
  <si>
    <t>020</t>
  </si>
  <si>
    <t>033</t>
  </si>
  <si>
    <t>070</t>
  </si>
  <si>
    <t>в том числе расходы</t>
  </si>
  <si>
    <t>Расходы на связь, всего</t>
  </si>
  <si>
    <t>180</t>
  </si>
  <si>
    <t>141</t>
  </si>
  <si>
    <t>#Форма</t>
  </si>
  <si>
    <t>форма</t>
  </si>
  <si>
    <t>#Служебная информация</t>
  </si>
  <si>
    <t>#Контрагент</t>
  </si>
  <si>
    <t>#Дата</t>
  </si>
  <si>
    <t>Данные в таблице заполняются автоматически при выборе значения из поля под ней !!!</t>
  </si>
  <si>
    <t xml:space="preserve">  </t>
  </si>
  <si>
    <t>Х</t>
  </si>
  <si>
    <t>X</t>
  </si>
  <si>
    <t>77 Город Москва</t>
  </si>
  <si>
    <t>Алейская городская</t>
  </si>
  <si>
    <t>город Алейск</t>
  </si>
  <si>
    <t>Барнаул, Железнодорожная</t>
  </si>
  <si>
    <t>город Барнаул, Железнодорожный район</t>
  </si>
  <si>
    <t>Барнаул, Индустриальная</t>
  </si>
  <si>
    <t>город Барнаул, Индустриальный район</t>
  </si>
  <si>
    <t>Барнаул, Ленинская</t>
  </si>
  <si>
    <t>город Барнаул, Ленинский район</t>
  </si>
  <si>
    <t>Барнаул, Октябрьская</t>
  </si>
  <si>
    <t>город Барнаул, Октябрьский район</t>
  </si>
  <si>
    <t>Барнаул, Центральная</t>
  </si>
  <si>
    <t>город Барнаул, Центральный район</t>
  </si>
  <si>
    <t>Белокурихинская городская</t>
  </si>
  <si>
    <t>город Белокуриха</t>
  </si>
  <si>
    <t>Бийск, Восточная</t>
  </si>
  <si>
    <t>город Бийск, Восточный район</t>
  </si>
  <si>
    <t>Бийск, Приобская</t>
  </si>
  <si>
    <t>город Бийск, Приобский район</t>
  </si>
  <si>
    <t>Заринская городская</t>
  </si>
  <si>
    <t>город Заринск</t>
  </si>
  <si>
    <t>Каменская городская</t>
  </si>
  <si>
    <t>город Камень-на-Оби</t>
  </si>
  <si>
    <t>Новоалтайская городская</t>
  </si>
  <si>
    <t>город Новоалтайск</t>
  </si>
  <si>
    <t>Рубцовская городская</t>
  </si>
  <si>
    <t>город Рубцовск</t>
  </si>
  <si>
    <t>Славгородская городская</t>
  </si>
  <si>
    <t>город Славгород</t>
  </si>
  <si>
    <t>Яровская городская</t>
  </si>
  <si>
    <t>город Яровое</t>
  </si>
  <si>
    <t>Алейская</t>
  </si>
  <si>
    <t>Алейский район</t>
  </si>
  <si>
    <t>Алтайская</t>
  </si>
  <si>
    <t>Алтайский район</t>
  </si>
  <si>
    <t>Баевская</t>
  </si>
  <si>
    <t>Баевский район</t>
  </si>
  <si>
    <t>Бийская</t>
  </si>
  <si>
    <t>Бийский район</t>
  </si>
  <si>
    <t>Благовещенская</t>
  </si>
  <si>
    <t>Благовещенский район</t>
  </si>
  <si>
    <t>Бурлинская</t>
  </si>
  <si>
    <t>Бурлинский район</t>
  </si>
  <si>
    <t>Быстроистокская</t>
  </si>
  <si>
    <t>Быстроистокский район</t>
  </si>
  <si>
    <t>Волчихинская</t>
  </si>
  <si>
    <t>Волчихинский район</t>
  </si>
  <si>
    <t>Егорьевская</t>
  </si>
  <si>
    <t>Егорьевский район</t>
  </si>
  <si>
    <t>Ельцовская</t>
  </si>
  <si>
    <t>Ельцовский район</t>
  </si>
  <si>
    <t>Завьяловская</t>
  </si>
  <si>
    <t>Завьяловский район</t>
  </si>
  <si>
    <t>Залесовская</t>
  </si>
  <si>
    <t>Залесовский район</t>
  </si>
  <si>
    <t>Заринская</t>
  </si>
  <si>
    <t>Заринский район</t>
  </si>
  <si>
    <t>Змеиногорская</t>
  </si>
  <si>
    <t>Змеиногорский район</t>
  </si>
  <si>
    <t>Зональная</t>
  </si>
  <si>
    <t>Зональный район</t>
  </si>
  <si>
    <t>Калманская</t>
  </si>
  <si>
    <t>Калманский район</t>
  </si>
  <si>
    <t>Каменская</t>
  </si>
  <si>
    <t>Каменский район</t>
  </si>
  <si>
    <t>Ключевская</t>
  </si>
  <si>
    <t>Ключевский район</t>
  </si>
  <si>
    <t>Косихинская</t>
  </si>
  <si>
    <t>Косихинский район</t>
  </si>
  <si>
    <t>Красногорская</t>
  </si>
  <si>
    <t>Красногорский район</t>
  </si>
  <si>
    <t>Краснощековская</t>
  </si>
  <si>
    <t>Краснощековский район</t>
  </si>
  <si>
    <t>Крутихинская</t>
  </si>
  <si>
    <t>Крутихинский район</t>
  </si>
  <si>
    <t>Кулундинская</t>
  </si>
  <si>
    <t>Кулундинский район</t>
  </si>
  <si>
    <t>Курьинская</t>
  </si>
  <si>
    <t>Курьинский район</t>
  </si>
  <si>
    <t>Кытмановская</t>
  </si>
  <si>
    <t>Кытмановский район</t>
  </si>
  <si>
    <t>Локтевская</t>
  </si>
  <si>
    <t>Локтевский район</t>
  </si>
  <si>
    <t>Мамонтовская</t>
  </si>
  <si>
    <t>Мамонтовский район</t>
  </si>
  <si>
    <t>Михайловская</t>
  </si>
  <si>
    <t>Михайловский район</t>
  </si>
  <si>
    <t>Немецкая</t>
  </si>
  <si>
    <t>Немецкий национальный район</t>
  </si>
  <si>
    <t>Новичихинская</t>
  </si>
  <si>
    <t>Новичихинский район</t>
  </si>
  <si>
    <t>Павловская</t>
  </si>
  <si>
    <t>Павловский район</t>
  </si>
  <si>
    <t>Панкрушихинская</t>
  </si>
  <si>
    <t>Панкрушихинский район</t>
  </si>
  <si>
    <t>Первомайская</t>
  </si>
  <si>
    <t>Первомайский район</t>
  </si>
  <si>
    <t>Петропавловская</t>
  </si>
  <si>
    <t>Петропавловский район</t>
  </si>
  <si>
    <t>Поспелихинская</t>
  </si>
  <si>
    <t>Поспелихинский район</t>
  </si>
  <si>
    <t>Ребрихинская</t>
  </si>
  <si>
    <t>Ребрихинский район</t>
  </si>
  <si>
    <t>Родинская</t>
  </si>
  <si>
    <t>Родинский район</t>
  </si>
  <si>
    <t>Романовская</t>
  </si>
  <si>
    <t>Романовский район</t>
  </si>
  <si>
    <t>Рубцовская</t>
  </si>
  <si>
    <t>Рубцовский район</t>
  </si>
  <si>
    <t>Смоленская</t>
  </si>
  <si>
    <t>Смоленский район</t>
  </si>
  <si>
    <t>Советская</t>
  </si>
  <si>
    <t>Советский район</t>
  </si>
  <si>
    <t>Солонешенская</t>
  </si>
  <si>
    <t>Солонешенский район</t>
  </si>
  <si>
    <t>Солтонская</t>
  </si>
  <si>
    <t>Солтонский район</t>
  </si>
  <si>
    <t>Суетская</t>
  </si>
  <si>
    <t>Суетский район</t>
  </si>
  <si>
    <t>Табунская</t>
  </si>
  <si>
    <t>Табунский район</t>
  </si>
  <si>
    <t>Тальменская</t>
  </si>
  <si>
    <t>Тальменский район</t>
  </si>
  <si>
    <t>Тогульская</t>
  </si>
  <si>
    <t>Тогульский район</t>
  </si>
  <si>
    <t>Топчихинская</t>
  </si>
  <si>
    <t>Топчихинский район</t>
  </si>
  <si>
    <t>Третьяковская</t>
  </si>
  <si>
    <t>Третьяковский район</t>
  </si>
  <si>
    <t>Троицкая</t>
  </si>
  <si>
    <t>Троицкий район</t>
  </si>
  <si>
    <t>Тюменцевская</t>
  </si>
  <si>
    <t>Тюменцевский район</t>
  </si>
  <si>
    <t>Угловская</t>
  </si>
  <si>
    <t>Угловский район</t>
  </si>
  <si>
    <t>Усть-Калманская</t>
  </si>
  <si>
    <t>Усть-Калманский район</t>
  </si>
  <si>
    <t>Усть-Пристанская</t>
  </si>
  <si>
    <t>Усть-Пристанский район</t>
  </si>
  <si>
    <t>Хабарская</t>
  </si>
  <si>
    <t>Хабарский район</t>
  </si>
  <si>
    <t>Целинная</t>
  </si>
  <si>
    <t>Целинный район</t>
  </si>
  <si>
    <t>Чарышская</t>
  </si>
  <si>
    <t>Чарышский район</t>
  </si>
  <si>
    <t>Шелаболихинская</t>
  </si>
  <si>
    <t>Шелаболихинский район</t>
  </si>
  <si>
    <t>Шипуновская</t>
  </si>
  <si>
    <t>Шипуновский район</t>
  </si>
  <si>
    <t>Сибирская</t>
  </si>
  <si>
    <t>ЗАТО Сибирский</t>
  </si>
  <si>
    <t>Наименование избирательной комиссии</t>
  </si>
  <si>
    <t>Вид выборов</t>
  </si>
  <si>
    <t>(Избирательная комиссия Алтайского края</t>
  </si>
  <si>
    <t>территориальная избирательная комиссия, участковая избирательная комиссия с указанием её номера)</t>
  </si>
  <si>
    <t xml:space="preserve">Численность избирателей , чел. </t>
  </si>
  <si>
    <t>Избирательная комиссия Алтайского края</t>
  </si>
  <si>
    <t>территориальные избирательные комиссии</t>
  </si>
  <si>
    <t>участковые избирательные комиссии</t>
  </si>
  <si>
    <t>Численность членов избирательных комиссий с правом решающего голоса, чел., всего</t>
  </si>
  <si>
    <t>Количество избирательных комиссий, ед.</t>
  </si>
  <si>
    <t xml:space="preserve">     освобожденных от основной работы в период выборов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</si>
  <si>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</si>
  <si>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</si>
  <si>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>территориальных  избирательных комиссий</t>
  </si>
  <si>
    <t>расходы Избирательной комиссии Алтайского края</t>
  </si>
  <si>
    <t>расходы за территориальные  избирательные комиссии</t>
  </si>
  <si>
    <t>расходы за участковые избирательные комиссии</t>
  </si>
  <si>
    <t>расходы 
территориальной избирательной комиссии</t>
  </si>
  <si>
    <t>участковых  избирательных комиссий</t>
  </si>
  <si>
    <t>компенсация членам комиссии с правом решающего голоса, освобожденным от основной работы на период выборов</t>
  </si>
  <si>
    <t>для выполнения других работ, связанных с подготовкой и проведением выборов</t>
  </si>
  <si>
    <t>Расходы, связанные с информированием избирателей</t>
  </si>
  <si>
    <t>Другие расходы, связанные с подготовкой и проведением выборов</t>
  </si>
  <si>
    <t>Израсходовано средств краевого бюджета на подготовку и проведение выборов, всего</t>
  </si>
  <si>
    <t>(территориальной избирательной комиссии</t>
  </si>
  <si>
    <t>участковой избирательной комиссии с указанием её номера</t>
  </si>
  <si>
    <t>Главный бухгалтер</t>
  </si>
  <si>
    <t>1.Территориальными избирательными комиссиями заполняются графы 3, 8-11.</t>
  </si>
  <si>
    <t>2. Участковыми избирательными комиссиями заполняются графы 3,11.</t>
  </si>
  <si>
    <t>Примечание:</t>
  </si>
  <si>
    <t>поля для заполнения территориальными (участковыми) избирательными комиссиями</t>
  </si>
  <si>
    <t>сведения заполняются Избирательной комиссией Алтайского края</t>
  </si>
  <si>
    <t>данные рассчитываются автоматически в соответствии с формулами суммирования</t>
  </si>
  <si>
    <t>Начисления на дополнительную оплату труда (вознаграждение)</t>
  </si>
  <si>
    <t>081</t>
  </si>
  <si>
    <t>082</t>
  </si>
  <si>
    <t>услуги местной, внутризововой, междугородной связи</t>
  </si>
  <si>
    <t>093</t>
  </si>
  <si>
    <t>094</t>
  </si>
  <si>
    <t>095</t>
  </si>
  <si>
    <t>Расходы на приобретение оборудования, других материальных ценностей (материальных запасов), всего</t>
  </si>
  <si>
    <t>131</t>
  </si>
  <si>
    <t>приобретение (изготовление) технологического оборудования (кабин, ящиков,  уголков и др.)</t>
  </si>
  <si>
    <t>132</t>
  </si>
  <si>
    <t>133</t>
  </si>
  <si>
    <t>приобретение (изготовление)  стендов,вывесок, указателей, печатей, штампов</t>
  </si>
  <si>
    <t>приобретение других материальных ценностей (материальных запасов)</t>
  </si>
  <si>
    <t>134</t>
  </si>
  <si>
    <t>приобретение других основных средств</t>
  </si>
  <si>
    <t xml:space="preserve">для выполнения работ по содержанию помещений избирательных комиссий, участков </t>
  </si>
  <si>
    <t xml:space="preserve">                                           Приложение №9                                                                                       к Порядку  открытия  ведения счетов, учета, отчетности и перечисления денежных средств, выделенных из краевого бюджета Избирательной комиссии Алтайского края, другим избирательным комиссиям на подготовку и проведение выборов Губернатора Алтайского края, утвержденному решением Избирательной комиссии Алтайского края                                                       от 21 июня 2018 года № 38/348-7</t>
  </si>
  <si>
    <t>101</t>
  </si>
  <si>
    <t>102</t>
  </si>
  <si>
    <t xml:space="preserve">         в том числе:                                      при использовании авиационного транспорта</t>
  </si>
  <si>
    <t>при использовании других видов транспорта</t>
  </si>
  <si>
    <t>Выделено средств краевого бюджета на подготовку и проведение выборов</t>
  </si>
  <si>
    <t>Сергеева Г.А.</t>
  </si>
  <si>
    <t>Калашникова О.К.</t>
  </si>
  <si>
    <t>Избирательная комиссия муниципального образования Солтонский район Алтайского края</t>
  </si>
  <si>
    <t xml:space="preserve">досрочные выборы депутата Солтонского районного Совета народных депутатов Алтайского края седьмого созыва </t>
  </si>
  <si>
    <t>ИКМО  Солтонский район Алтайского края</t>
  </si>
  <si>
    <t>ИКМО Солтонский район Алтайского края</t>
  </si>
  <si>
    <t xml:space="preserve"> </t>
  </si>
  <si>
    <t>22 сентября</t>
  </si>
  <si>
    <t xml:space="preserve">ОТЧЕТ
о поступлении и расходовании средств местного бюджета на подготовку и проведение досрочных выборов депутата Солтонского районного Совета народных депутатов Алтайского края </t>
  </si>
  <si>
    <t>"  22  " сентября  2020 г.</t>
  </si>
  <si>
    <t>РАЗДЕЛ II. ФАКТИЧЕСКИЕ РАСХОДЫ НА ПОДГОТОВКУ И ПРОВЕДЕНИЕ  ДОСРОЧНЫХ ВЫБОРОВ ДЕПУТАТА СОЛТОНСКОГО РАЙОННОГО СОВЕТА НАРОДНЫХ ДЕПУТАТОВ АЛТАЙСКОГО КРАЯ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</si>
</sst>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dd/mm/yy"/>
    <numFmt numFmtId="181" formatCode="[$-FC19]d\ mmmm\ yyyy\ &quot;г.&quot;"/>
    <numFmt numFmtId="182" formatCode="#,##0\ &quot;₽&quot;"/>
    <numFmt numFmtId="183" formatCode="#,##0\ _₽"/>
    <numFmt numFmtId="184" formatCode="#,##0.00\ _₽"/>
  </numFmts>
  <fonts count="54">
    <font>
      <sz val="10"/>
      <name val="Arial Cyr"/>
      <family val="0"/>
    </font>
    <font>
      <sz val="10"/>
      <name val="Times New Roman"/>
      <family val="0"/>
    </font>
    <font>
      <b/>
      <sz val="11"/>
      <name val="Times New Roman"/>
      <family val="0"/>
    </font>
    <font>
      <sz val="9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3"/>
      <name val="Times New Roman"/>
      <family val="0"/>
    </font>
    <font>
      <sz val="9"/>
      <name val="Arial Cyr"/>
      <family val="0"/>
    </font>
    <font>
      <sz val="8"/>
      <name val="Times New Roman"/>
      <family val="0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 Cyr"/>
      <family val="0"/>
    </font>
    <font>
      <sz val="16"/>
      <color indexed="9"/>
      <name val="Times New Roman"/>
      <family val="0"/>
    </font>
    <font>
      <sz val="16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16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49" fontId="5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49" fontId="0" fillId="0" borderId="1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0" fontId="4" fillId="0" borderId="20" xfId="0" applyFont="1" applyBorder="1" applyAlignment="1">
      <alignment horizontal="justify" wrapText="1"/>
    </xf>
    <xf numFmtId="0" fontId="1" fillId="0" borderId="0" xfId="0" applyFont="1" applyAlignment="1">
      <alignment horizontal="left"/>
    </xf>
    <xf numFmtId="0" fontId="7" fillId="0" borderId="0" xfId="0" applyNumberFormat="1" applyFont="1" applyFill="1" applyAlignment="1" applyProtection="1">
      <alignment horizontal="left" wrapText="1"/>
      <protection/>
    </xf>
    <xf numFmtId="0" fontId="7" fillId="0" borderId="0" xfId="0" applyNumberFormat="1" applyFont="1" applyFill="1" applyAlignment="1" applyProtection="1">
      <alignment horizontal="center" wrapText="1"/>
      <protection/>
    </xf>
    <xf numFmtId="0" fontId="3" fillId="0" borderId="0" xfId="0" applyFont="1" applyAlignment="1">
      <alignment horizontal="center" vertical="top" wrapText="1"/>
    </xf>
    <xf numFmtId="0" fontId="5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justify" wrapText="1"/>
      <protection/>
    </xf>
    <xf numFmtId="0" fontId="5" fillId="0" borderId="22" xfId="0" applyNumberFormat="1" applyFont="1" applyFill="1" applyBorder="1" applyAlignment="1" applyProtection="1">
      <alignment horizontal="justify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49" fontId="5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NumberFormat="1" applyFont="1" applyBorder="1" applyAlignment="1" applyProtection="1">
      <alignment/>
      <protection hidden="1"/>
    </xf>
    <xf numFmtId="0" fontId="10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5" fillId="33" borderId="27" xfId="0" applyFont="1" applyFill="1" applyBorder="1" applyAlignment="1" applyProtection="1">
      <alignment wrapText="1"/>
      <protection hidden="1"/>
    </xf>
    <xf numFmtId="0" fontId="5" fillId="33" borderId="28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right" wrapText="1"/>
      <protection hidden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1" fillId="0" borderId="0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" fillId="34" borderId="0" xfId="0" applyFont="1" applyFill="1" applyBorder="1" applyAlignment="1" applyProtection="1">
      <alignment/>
      <protection locked="0"/>
    </xf>
    <xf numFmtId="49" fontId="0" fillId="0" borderId="12" xfId="0" applyNumberFormat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 locked="0"/>
    </xf>
    <xf numFmtId="1" fontId="0" fillId="0" borderId="0" xfId="0" applyNumberFormat="1" applyFont="1" applyFill="1" applyBorder="1" applyAlignment="1" applyProtection="1">
      <alignment horizontal="center"/>
      <protection hidden="1" locked="0"/>
    </xf>
    <xf numFmtId="0" fontId="5" fillId="34" borderId="30" xfId="0" applyNumberFormat="1" applyFont="1" applyFill="1" applyBorder="1" applyAlignment="1" applyProtection="1">
      <alignment horizontal="left" wrapText="1"/>
      <protection/>
    </xf>
    <xf numFmtId="0" fontId="5" fillId="35" borderId="30" xfId="0" applyNumberFormat="1" applyFont="1" applyFill="1" applyBorder="1" applyAlignment="1" applyProtection="1">
      <alignment horizontal="left" wrapText="1"/>
      <protection/>
    </xf>
    <xf numFmtId="0" fontId="5" fillId="36" borderId="30" xfId="0" applyNumberFormat="1" applyFont="1" applyFill="1" applyBorder="1" applyAlignment="1" applyProtection="1">
      <alignment horizontal="left" wrapText="1"/>
      <protection/>
    </xf>
    <xf numFmtId="184" fontId="3" fillId="35" borderId="31" xfId="0" applyNumberFormat="1" applyFont="1" applyFill="1" applyBorder="1" applyAlignment="1" applyProtection="1">
      <alignment horizontal="center"/>
      <protection hidden="1"/>
    </xf>
    <xf numFmtId="184" fontId="3" fillId="35" borderId="32" xfId="0" applyNumberFormat="1" applyFont="1" applyFill="1" applyBorder="1" applyAlignment="1" applyProtection="1">
      <alignment horizontal="center"/>
      <protection hidden="1"/>
    </xf>
    <xf numFmtId="184" fontId="7" fillId="0" borderId="33" xfId="0" applyNumberFormat="1" applyFont="1" applyFill="1" applyBorder="1" applyAlignment="1" applyProtection="1">
      <alignment horizontal="right" wrapText="1"/>
      <protection hidden="1"/>
    </xf>
    <xf numFmtId="184" fontId="7" fillId="0" borderId="11" xfId="0" applyNumberFormat="1" applyFont="1" applyFill="1" applyBorder="1" applyAlignment="1" applyProtection="1">
      <alignment horizontal="right" wrapText="1"/>
      <protection hidden="1"/>
    </xf>
    <xf numFmtId="184" fontId="7" fillId="0" borderId="33" xfId="0" applyNumberFormat="1" applyFont="1" applyBorder="1" applyAlignment="1" applyProtection="1">
      <alignment horizontal="right" wrapText="1"/>
      <protection hidden="1"/>
    </xf>
    <xf numFmtId="184" fontId="7" fillId="0" borderId="34" xfId="0" applyNumberFormat="1" applyFont="1" applyBorder="1" applyAlignment="1" applyProtection="1">
      <alignment horizontal="right" wrapText="1"/>
      <protection hidden="1"/>
    </xf>
    <xf numFmtId="184" fontId="3" fillId="35" borderId="29" xfId="0" applyNumberFormat="1" applyFont="1" applyFill="1" applyBorder="1" applyAlignment="1" applyProtection="1">
      <alignment horizontal="center"/>
      <protection hidden="1"/>
    </xf>
    <xf numFmtId="184" fontId="3" fillId="36" borderId="21" xfId="0" applyNumberFormat="1" applyFont="1" applyFill="1" applyBorder="1" applyAlignment="1" applyProtection="1">
      <alignment horizontal="center"/>
      <protection hidden="1"/>
    </xf>
    <xf numFmtId="184" fontId="3" fillId="34" borderId="29" xfId="0" applyNumberFormat="1" applyFont="1" applyFill="1" applyBorder="1" applyAlignment="1" applyProtection="1">
      <alignment horizontal="center"/>
      <protection locked="0"/>
    </xf>
    <xf numFmtId="184" fontId="3" fillId="34" borderId="35" xfId="0" applyNumberFormat="1" applyFont="1" applyFill="1" applyBorder="1" applyAlignment="1" applyProtection="1">
      <alignment horizontal="center"/>
      <protection locked="0"/>
    </xf>
    <xf numFmtId="184" fontId="3" fillId="35" borderId="30" xfId="0" applyNumberFormat="1" applyFont="1" applyFill="1" applyBorder="1" applyAlignment="1" applyProtection="1">
      <alignment horizontal="center"/>
      <protection hidden="1"/>
    </xf>
    <xf numFmtId="184" fontId="3" fillId="34" borderId="30" xfId="0" applyNumberFormat="1" applyFont="1" applyFill="1" applyBorder="1" applyAlignment="1" applyProtection="1">
      <alignment horizontal="center"/>
      <protection locked="0"/>
    </xf>
    <xf numFmtId="184" fontId="3" fillId="34" borderId="14" xfId="0" applyNumberFormat="1" applyFont="1" applyFill="1" applyBorder="1" applyAlignment="1" applyProtection="1">
      <alignment horizontal="center"/>
      <protection locked="0"/>
    </xf>
    <xf numFmtId="184" fontId="3" fillId="36" borderId="30" xfId="0" applyNumberFormat="1" applyFont="1" applyFill="1" applyBorder="1" applyAlignment="1" applyProtection="1">
      <alignment horizontal="center"/>
      <protection hidden="1"/>
    </xf>
    <xf numFmtId="184" fontId="3" fillId="36" borderId="14" xfId="0" applyNumberFormat="1" applyFont="1" applyFill="1" applyBorder="1" applyAlignment="1" applyProtection="1">
      <alignment horizontal="center"/>
      <protection hidden="1"/>
    </xf>
    <xf numFmtId="184" fontId="3" fillId="36" borderId="14" xfId="0" applyNumberFormat="1" applyFont="1" applyFill="1" applyBorder="1" applyAlignment="1" applyProtection="1">
      <alignment horizontal="center"/>
      <protection/>
    </xf>
    <xf numFmtId="184" fontId="3" fillId="36" borderId="14" xfId="0" applyNumberFormat="1" applyFont="1" applyFill="1" applyBorder="1" applyAlignment="1" applyProtection="1">
      <alignment horizontal="center"/>
      <protection hidden="1"/>
    </xf>
    <xf numFmtId="184" fontId="7" fillId="36" borderId="11" xfId="0" applyNumberFormat="1" applyFont="1" applyFill="1" applyBorder="1" applyAlignment="1" applyProtection="1">
      <alignment horizontal="center" wrapText="1"/>
      <protection hidden="1"/>
    </xf>
    <xf numFmtId="184" fontId="7" fillId="36" borderId="13" xfId="0" applyNumberFormat="1" applyFont="1" applyFill="1" applyBorder="1" applyAlignment="1" applyProtection="1">
      <alignment horizontal="center" wrapText="1"/>
      <protection hidden="1"/>
    </xf>
    <xf numFmtId="184" fontId="7" fillId="36" borderId="17" xfId="0" applyNumberFormat="1" applyFont="1" applyFill="1" applyBorder="1" applyAlignment="1" applyProtection="1">
      <alignment horizontal="center" wrapText="1"/>
      <protection hidden="1"/>
    </xf>
    <xf numFmtId="184" fontId="7" fillId="36" borderId="36" xfId="0" applyNumberFormat="1" applyFont="1" applyFill="1" applyBorder="1" applyAlignment="1" applyProtection="1">
      <alignment horizontal="center" wrapText="1"/>
      <protection hidden="1"/>
    </xf>
    <xf numFmtId="184" fontId="3" fillId="36" borderId="29" xfId="0" applyNumberFormat="1" applyFont="1" applyFill="1" applyBorder="1" applyAlignment="1" applyProtection="1">
      <alignment horizontal="center"/>
      <protection hidden="1"/>
    </xf>
    <xf numFmtId="184" fontId="3" fillId="36" borderId="20" xfId="0" applyNumberFormat="1" applyFont="1" applyFill="1" applyBorder="1" applyAlignment="1" applyProtection="1">
      <alignment horizontal="center"/>
      <protection/>
    </xf>
    <xf numFmtId="184" fontId="3" fillId="36" borderId="37" xfId="0" applyNumberFormat="1" applyFont="1" applyFill="1" applyBorder="1" applyAlignment="1" applyProtection="1">
      <alignment horizontal="center"/>
      <protection locked="0"/>
    </xf>
    <xf numFmtId="184" fontId="3" fillId="36" borderId="22" xfId="0" applyNumberFormat="1" applyFont="1" applyFill="1" applyBorder="1" applyAlignment="1" applyProtection="1">
      <alignment horizontal="center"/>
      <protection hidden="1"/>
    </xf>
    <xf numFmtId="184" fontId="3" fillId="35" borderId="16" xfId="0" applyNumberFormat="1" applyFont="1" applyFill="1" applyBorder="1" applyAlignment="1" applyProtection="1">
      <alignment horizontal="center"/>
      <protection hidden="1"/>
    </xf>
    <xf numFmtId="184" fontId="3" fillId="35" borderId="22" xfId="0" applyNumberFormat="1" applyFont="1" applyFill="1" applyBorder="1" applyAlignment="1" applyProtection="1">
      <alignment horizontal="center"/>
      <protection hidden="1"/>
    </xf>
    <xf numFmtId="184" fontId="3" fillId="35" borderId="14" xfId="0" applyNumberFormat="1" applyFont="1" applyFill="1" applyBorder="1" applyAlignment="1" applyProtection="1">
      <alignment horizontal="center"/>
      <protection hidden="1"/>
    </xf>
    <xf numFmtId="184" fontId="3" fillId="36" borderId="13" xfId="0" applyNumberFormat="1" applyFont="1" applyFill="1" applyBorder="1" applyAlignment="1" applyProtection="1">
      <alignment horizontal="center"/>
      <protection hidden="1"/>
    </xf>
    <xf numFmtId="184" fontId="3" fillId="36" borderId="0" xfId="0" applyNumberFormat="1" applyFont="1" applyFill="1" applyBorder="1" applyAlignment="1" applyProtection="1">
      <alignment horizontal="center"/>
      <protection hidden="1"/>
    </xf>
    <xf numFmtId="184" fontId="3" fillId="34" borderId="22" xfId="0" applyNumberFormat="1" applyFont="1" applyFill="1" applyBorder="1" applyAlignment="1" applyProtection="1">
      <alignment horizontal="center"/>
      <protection locked="0"/>
    </xf>
    <xf numFmtId="184" fontId="3" fillId="34" borderId="38" xfId="0" applyNumberFormat="1" applyFont="1" applyFill="1" applyBorder="1" applyAlignment="1" applyProtection="1">
      <alignment horizontal="center"/>
      <protection locked="0"/>
    </xf>
    <xf numFmtId="184" fontId="3" fillId="36" borderId="30" xfId="0" applyNumberFormat="1" applyFont="1" applyFill="1" applyBorder="1" applyAlignment="1" applyProtection="1">
      <alignment horizontal="center"/>
      <protection hidden="1"/>
    </xf>
    <xf numFmtId="184" fontId="3" fillId="36" borderId="22" xfId="0" applyNumberFormat="1" applyFont="1" applyFill="1" applyBorder="1" applyAlignment="1" applyProtection="1">
      <alignment horizontal="center"/>
      <protection hidden="1"/>
    </xf>
    <xf numFmtId="184" fontId="3" fillId="35" borderId="18" xfId="0" applyNumberFormat="1" applyFont="1" applyFill="1" applyBorder="1" applyAlignment="1" applyProtection="1">
      <alignment horizontal="center"/>
      <protection hidden="1"/>
    </xf>
    <xf numFmtId="184" fontId="3" fillId="35" borderId="38" xfId="0" applyNumberFormat="1" applyFont="1" applyFill="1" applyBorder="1" applyAlignment="1" applyProtection="1">
      <alignment horizontal="center"/>
      <protection hidden="1"/>
    </xf>
    <xf numFmtId="184" fontId="7" fillId="36" borderId="39" xfId="0" applyNumberFormat="1" applyFont="1" applyFill="1" applyBorder="1" applyAlignment="1" applyProtection="1">
      <alignment horizontal="center" wrapText="1"/>
      <protection hidden="1"/>
    </xf>
    <xf numFmtId="184" fontId="3" fillId="36" borderId="29" xfId="0" applyNumberFormat="1" applyFont="1" applyFill="1" applyBorder="1" applyAlignment="1" applyProtection="1">
      <alignment horizontal="center"/>
      <protection/>
    </xf>
    <xf numFmtId="184" fontId="3" fillId="36" borderId="35" xfId="0" applyNumberFormat="1" applyFont="1" applyFill="1" applyBorder="1" applyAlignment="1" applyProtection="1">
      <alignment horizontal="center"/>
      <protection/>
    </xf>
    <xf numFmtId="184" fontId="3" fillId="34" borderId="37" xfId="0" applyNumberFormat="1" applyFont="1" applyFill="1" applyBorder="1" applyAlignment="1" applyProtection="1">
      <alignment horizontal="center"/>
      <protection locked="0"/>
    </xf>
    <xf numFmtId="184" fontId="3" fillId="36" borderId="30" xfId="0" applyNumberFormat="1" applyFont="1" applyFill="1" applyBorder="1" applyAlignment="1" applyProtection="1">
      <alignment horizontal="center"/>
      <protection hidden="1"/>
    </xf>
    <xf numFmtId="184" fontId="3" fillId="36" borderId="38" xfId="0" applyNumberFormat="1" applyFont="1" applyFill="1" applyBorder="1" applyAlignment="1" applyProtection="1">
      <alignment horizontal="center"/>
      <protection hidden="1"/>
    </xf>
    <xf numFmtId="184" fontId="3" fillId="35" borderId="40" xfId="0" applyNumberFormat="1" applyFont="1" applyFill="1" applyBorder="1" applyAlignment="1" applyProtection="1">
      <alignment horizontal="center"/>
      <protection hidden="1"/>
    </xf>
    <xf numFmtId="184" fontId="3" fillId="36" borderId="40" xfId="0" applyNumberFormat="1" applyFont="1" applyFill="1" applyBorder="1" applyAlignment="1" applyProtection="1">
      <alignment horizontal="center"/>
      <protection hidden="1"/>
    </xf>
    <xf numFmtId="184" fontId="3" fillId="36" borderId="41" xfId="0" applyNumberFormat="1" applyFont="1" applyFill="1" applyBorder="1" applyAlignment="1" applyProtection="1">
      <alignment horizontal="center"/>
      <protection hidden="1"/>
    </xf>
    <xf numFmtId="184" fontId="3" fillId="36" borderId="42" xfId="0" applyNumberFormat="1" applyFont="1" applyFill="1" applyBorder="1" applyAlignment="1" applyProtection="1">
      <alignment horizontal="center"/>
      <protection hidden="1"/>
    </xf>
    <xf numFmtId="184" fontId="3" fillId="36" borderId="43" xfId="0" applyNumberFormat="1" applyFont="1" applyFill="1" applyBorder="1" applyAlignment="1" applyProtection="1">
      <alignment horizontal="center"/>
      <protection hidden="1"/>
    </xf>
    <xf numFmtId="184" fontId="3" fillId="35" borderId="21" xfId="0" applyNumberFormat="1" applyFont="1" applyFill="1" applyBorder="1" applyAlignment="1" applyProtection="1">
      <alignment horizontal="center"/>
      <protection hidden="1"/>
    </xf>
    <xf numFmtId="4" fontId="7" fillId="0" borderId="0" xfId="0" applyNumberFormat="1" applyFont="1" applyAlignment="1">
      <alignment wrapText="1"/>
    </xf>
    <xf numFmtId="184" fontId="3" fillId="35" borderId="29" xfId="0" applyNumberFormat="1" applyFont="1" applyFill="1" applyBorder="1" applyAlignment="1" applyProtection="1">
      <alignment horizontal="center"/>
      <protection hidden="1"/>
    </xf>
    <xf numFmtId="184" fontId="3" fillId="35" borderId="30" xfId="0" applyNumberFormat="1" applyFont="1" applyFill="1" applyBorder="1" applyAlignment="1" applyProtection="1">
      <alignment horizontal="center"/>
      <protection hidden="1"/>
    </xf>
    <xf numFmtId="49" fontId="5" fillId="0" borderId="12" xfId="0" applyNumberFormat="1" applyFont="1" applyBorder="1" applyAlignment="1">
      <alignment horizontal="center" wrapText="1"/>
    </xf>
    <xf numFmtId="184" fontId="3" fillId="35" borderId="22" xfId="0" applyNumberFormat="1" applyFont="1" applyFill="1" applyBorder="1" applyAlignment="1" applyProtection="1">
      <alignment horizontal="center"/>
      <protection locked="0"/>
    </xf>
    <xf numFmtId="184" fontId="3" fillId="35" borderId="14" xfId="0" applyNumberFormat="1" applyFont="1" applyFill="1" applyBorder="1" applyAlignment="1" applyProtection="1">
      <alignment horizontal="center"/>
      <protection locked="0"/>
    </xf>
    <xf numFmtId="184" fontId="7" fillId="35" borderId="11" xfId="0" applyNumberFormat="1" applyFont="1" applyFill="1" applyBorder="1" applyAlignment="1" applyProtection="1">
      <alignment horizontal="center" wrapText="1"/>
      <protection hidden="1"/>
    </xf>
    <xf numFmtId="184" fontId="3" fillId="35" borderId="31" xfId="0" applyNumberFormat="1" applyFont="1" applyFill="1" applyBorder="1" applyAlignment="1" applyProtection="1">
      <alignment horizontal="center"/>
      <protection hidden="1"/>
    </xf>
    <xf numFmtId="0" fontId="49" fillId="37" borderId="0" xfId="52" applyFill="1" applyAlignment="1">
      <alignment wrapText="1"/>
    </xf>
    <xf numFmtId="184" fontId="3" fillId="34" borderId="30" xfId="0" applyNumberFormat="1" applyFont="1" applyFill="1" applyBorder="1" applyAlignment="1" applyProtection="1">
      <alignment horizontal="center"/>
      <protection hidden="1"/>
    </xf>
    <xf numFmtId="184" fontId="3" fillId="34" borderId="14" xfId="0" applyNumberFormat="1" applyFont="1" applyFill="1" applyBorder="1" applyAlignment="1" applyProtection="1">
      <alignment horizontal="center"/>
      <protection locked="0"/>
    </xf>
    <xf numFmtId="184" fontId="7" fillId="34" borderId="36" xfId="0" applyNumberFormat="1" applyFont="1" applyFill="1" applyBorder="1" applyAlignment="1" applyProtection="1">
      <alignment horizontal="center" wrapText="1"/>
      <protection hidden="1"/>
    </xf>
    <xf numFmtId="184" fontId="3" fillId="35" borderId="30" xfId="0" applyNumberFormat="1" applyFont="1" applyFill="1" applyBorder="1" applyAlignment="1" applyProtection="1">
      <alignment horizontal="center"/>
      <protection hidden="1"/>
    </xf>
    <xf numFmtId="184" fontId="3" fillId="36" borderId="29" xfId="0" applyNumberFormat="1" applyFont="1" applyFill="1" applyBorder="1" applyAlignment="1" applyProtection="1">
      <alignment horizontal="center" wrapText="1"/>
      <protection hidden="1"/>
    </xf>
    <xf numFmtId="184" fontId="3" fillId="36" borderId="21" xfId="0" applyNumberFormat="1" applyFont="1" applyFill="1" applyBorder="1" applyAlignment="1" applyProtection="1">
      <alignment horizontal="center" wrapText="1"/>
      <protection hidden="1"/>
    </xf>
    <xf numFmtId="184" fontId="3" fillId="35" borderId="11" xfId="0" applyNumberFormat="1" applyFont="1" applyFill="1" applyBorder="1" applyAlignment="1" applyProtection="1">
      <alignment horizontal="center"/>
      <protection hidden="1"/>
    </xf>
    <xf numFmtId="184" fontId="3" fillId="35" borderId="29" xfId="0" applyNumberFormat="1" applyFont="1" applyFill="1" applyBorder="1" applyAlignment="1" applyProtection="1">
      <alignment horizontal="center"/>
      <protection hidden="1"/>
    </xf>
    <xf numFmtId="184" fontId="3" fillId="34" borderId="11" xfId="0" applyNumberFormat="1" applyFont="1" applyFill="1" applyBorder="1" applyAlignment="1" applyProtection="1">
      <alignment horizontal="center"/>
      <protection locked="0"/>
    </xf>
    <xf numFmtId="184" fontId="3" fillId="34" borderId="29" xfId="0" applyNumberFormat="1" applyFont="1" applyFill="1" applyBorder="1" applyAlignment="1" applyProtection="1">
      <alignment horizontal="center"/>
      <protection locked="0"/>
    </xf>
    <xf numFmtId="184" fontId="3" fillId="36" borderId="29" xfId="0" applyNumberFormat="1" applyFont="1" applyFill="1" applyBorder="1" applyAlignment="1" applyProtection="1">
      <alignment horizontal="center" wrapText="1"/>
      <protection hidden="1"/>
    </xf>
    <xf numFmtId="184" fontId="3" fillId="35" borderId="29" xfId="0" applyNumberFormat="1" applyFont="1" applyFill="1" applyBorder="1" applyAlignment="1" applyProtection="1">
      <alignment horizontal="center" wrapText="1"/>
      <protection hidden="1"/>
    </xf>
    <xf numFmtId="184" fontId="3" fillId="35" borderId="29" xfId="0" applyNumberFormat="1" applyFont="1" applyFill="1" applyBorder="1" applyAlignment="1" applyProtection="1">
      <alignment horizontal="center" wrapText="1"/>
      <protection hidden="1"/>
    </xf>
    <xf numFmtId="184" fontId="3" fillId="34" borderId="36" xfId="0" applyNumberFormat="1" applyFont="1" applyFill="1" applyBorder="1" applyAlignment="1" applyProtection="1">
      <alignment horizontal="center"/>
      <protection locked="0"/>
    </xf>
    <xf numFmtId="184" fontId="3" fillId="34" borderId="35" xfId="0" applyNumberFormat="1" applyFont="1" applyFill="1" applyBorder="1" applyAlignment="1" applyProtection="1">
      <alignment horizontal="center"/>
      <protection locked="0"/>
    </xf>
    <xf numFmtId="184" fontId="3" fillId="34" borderId="22" xfId="0" applyNumberFormat="1" applyFont="1" applyFill="1" applyBorder="1" applyAlignment="1" applyProtection="1">
      <alignment horizontal="center"/>
      <protection locked="0"/>
    </xf>
    <xf numFmtId="184" fontId="0" fillId="34" borderId="16" xfId="0" applyNumberFormat="1" applyFill="1" applyBorder="1" applyAlignment="1" applyProtection="1">
      <alignment horizontal="center"/>
      <protection locked="0"/>
    </xf>
    <xf numFmtId="184" fontId="7" fillId="36" borderId="33" xfId="0" applyNumberFormat="1" applyFont="1" applyFill="1" applyBorder="1" applyAlignment="1" applyProtection="1">
      <alignment horizontal="center" wrapText="1"/>
      <protection hidden="1"/>
    </xf>
    <xf numFmtId="184" fontId="3" fillId="34" borderId="11" xfId="0" applyNumberFormat="1" applyFont="1" applyFill="1" applyBorder="1" applyAlignment="1" applyProtection="1">
      <alignment horizontal="center" wrapText="1"/>
      <protection locked="0"/>
    </xf>
    <xf numFmtId="184" fontId="3" fillId="36" borderId="29" xfId="0" applyNumberFormat="1" applyFont="1" applyFill="1" applyBorder="1" applyAlignment="1" applyProtection="1">
      <alignment horizontal="center" wrapText="1"/>
      <protection/>
    </xf>
    <xf numFmtId="184" fontId="3" fillId="34" borderId="30" xfId="0" applyNumberFormat="1" applyFont="1" applyFill="1" applyBorder="1" applyAlignment="1" applyProtection="1">
      <alignment horizontal="center" wrapText="1"/>
      <protection locked="0"/>
    </xf>
    <xf numFmtId="184" fontId="7" fillId="34" borderId="11" xfId="0" applyNumberFormat="1" applyFont="1" applyFill="1" applyBorder="1" applyAlignment="1" applyProtection="1">
      <alignment horizontal="center" wrapText="1"/>
      <protection hidden="1"/>
    </xf>
    <xf numFmtId="184" fontId="3" fillId="36" borderId="11" xfId="0" applyNumberFormat="1" applyFont="1" applyFill="1" applyBorder="1" applyAlignment="1" applyProtection="1">
      <alignment horizontal="center"/>
      <protection/>
    </xf>
    <xf numFmtId="184" fontId="3" fillId="36" borderId="29" xfId="0" applyNumberFormat="1" applyFont="1" applyFill="1" applyBorder="1" applyAlignment="1" applyProtection="1">
      <alignment horizontal="center"/>
      <protection/>
    </xf>
    <xf numFmtId="184" fontId="3" fillId="36" borderId="21" xfId="0" applyNumberFormat="1" applyFont="1" applyFill="1" applyBorder="1" applyAlignment="1" applyProtection="1">
      <alignment horizontal="center" wrapText="1"/>
      <protection hidden="1"/>
    </xf>
    <xf numFmtId="184" fontId="3" fillId="36" borderId="18" xfId="0" applyNumberFormat="1" applyFont="1" applyFill="1" applyBorder="1" applyAlignment="1" applyProtection="1">
      <alignment horizontal="center" wrapText="1"/>
      <protection hidden="1"/>
    </xf>
    <xf numFmtId="0" fontId="7" fillId="34" borderId="10" xfId="0" applyFont="1" applyFill="1" applyBorder="1" applyAlignment="1" applyProtection="1">
      <alignment wrapText="1"/>
      <protection locked="0"/>
    </xf>
    <xf numFmtId="0" fontId="9" fillId="0" borderId="44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4" xfId="0" applyBorder="1" applyAlignment="1">
      <alignment wrapText="1"/>
    </xf>
    <xf numFmtId="0" fontId="7" fillId="34" borderId="10" xfId="0" applyNumberFormat="1" applyFont="1" applyFill="1" applyBorder="1" applyAlignment="1" applyProtection="1">
      <alignment horizontal="center" wrapText="1"/>
      <protection locked="0"/>
    </xf>
    <xf numFmtId="0" fontId="7" fillId="34" borderId="10" xfId="0" applyNumberFormat="1" applyFont="1" applyFill="1" applyBorder="1" applyAlignment="1" applyProtection="1">
      <alignment wrapText="1"/>
      <protection locked="0"/>
    </xf>
    <xf numFmtId="0" fontId="14" fillId="38" borderId="0" xfId="0" applyFont="1" applyFill="1" applyBorder="1" applyAlignment="1">
      <alignment horizontal="center" wrapText="1"/>
    </xf>
    <xf numFmtId="0" fontId="15" fillId="38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84" fontId="3" fillId="35" borderId="45" xfId="0" applyNumberFormat="1" applyFont="1" applyFill="1" applyBorder="1" applyAlignment="1" applyProtection="1">
      <alignment horizontal="center" wrapText="1"/>
      <protection hidden="1"/>
    </xf>
    <xf numFmtId="184" fontId="3" fillId="35" borderId="31" xfId="0" applyNumberFormat="1" applyFont="1" applyFill="1" applyBorder="1" applyAlignment="1" applyProtection="1">
      <alignment horizontal="center" wrapText="1"/>
      <protection hidden="1"/>
    </xf>
    <xf numFmtId="184" fontId="3" fillId="35" borderId="45" xfId="0" applyNumberFormat="1" applyFont="1" applyFill="1" applyBorder="1" applyAlignment="1" applyProtection="1">
      <alignment horizontal="center" wrapText="1"/>
      <protection hidden="1"/>
    </xf>
    <xf numFmtId="184" fontId="3" fillId="35" borderId="31" xfId="0" applyNumberFormat="1" applyFont="1" applyFill="1" applyBorder="1" applyAlignment="1" applyProtection="1">
      <alignment horizontal="center" wrapText="1"/>
      <protection hidden="1"/>
    </xf>
    <xf numFmtId="184" fontId="3" fillId="35" borderId="15" xfId="0" applyNumberFormat="1" applyFont="1" applyFill="1" applyBorder="1" applyAlignment="1" applyProtection="1">
      <alignment horizontal="center" wrapText="1"/>
      <protection hidden="1"/>
    </xf>
    <xf numFmtId="184" fontId="7" fillId="0" borderId="13" xfId="0" applyNumberFormat="1" applyFont="1" applyFill="1" applyBorder="1" applyAlignment="1" applyProtection="1">
      <alignment horizontal="center" wrapText="1"/>
      <protection hidden="1"/>
    </xf>
    <xf numFmtId="184" fontId="7" fillId="0" borderId="17" xfId="0" applyNumberFormat="1" applyFont="1" applyFill="1" applyBorder="1" applyAlignment="1" applyProtection="1">
      <alignment horizontal="center" wrapText="1"/>
      <protection hidden="1"/>
    </xf>
    <xf numFmtId="184" fontId="7" fillId="0" borderId="33" xfId="0" applyNumberFormat="1" applyFont="1" applyBorder="1" applyAlignment="1" applyProtection="1">
      <alignment horizontal="right" wrapText="1"/>
      <protection hidden="1"/>
    </xf>
    <xf numFmtId="184" fontId="3" fillId="34" borderId="21" xfId="0" applyNumberFormat="1" applyFont="1" applyFill="1" applyBorder="1" applyAlignment="1" applyProtection="1">
      <alignment horizontal="center"/>
      <protection locked="0"/>
    </xf>
    <xf numFmtId="184" fontId="0" fillId="34" borderId="18" xfId="0" applyNumberFormat="1" applyFill="1" applyBorder="1" applyAlignment="1" applyProtection="1">
      <alignment horizontal="center"/>
      <protection locked="0"/>
    </xf>
    <xf numFmtId="184" fontId="3" fillId="36" borderId="22" xfId="0" applyNumberFormat="1" applyFont="1" applyFill="1" applyBorder="1" applyAlignment="1" applyProtection="1">
      <alignment horizontal="center"/>
      <protection hidden="1"/>
    </xf>
    <xf numFmtId="184" fontId="0" fillId="36" borderId="16" xfId="0" applyNumberFormat="1" applyFill="1" applyBorder="1" applyAlignment="1" applyProtection="1">
      <alignment horizontal="center"/>
      <protection hidden="1"/>
    </xf>
    <xf numFmtId="184" fontId="3" fillId="35" borderId="21" xfId="0" applyNumberFormat="1" applyFont="1" applyFill="1" applyBorder="1" applyAlignment="1" applyProtection="1">
      <alignment horizontal="center" wrapText="1"/>
      <protection hidden="1"/>
    </xf>
    <xf numFmtId="184" fontId="7" fillId="36" borderId="11" xfId="0" applyNumberFormat="1" applyFont="1" applyFill="1" applyBorder="1" applyAlignment="1" applyProtection="1">
      <alignment horizontal="center" wrapText="1"/>
      <protection hidden="1"/>
    </xf>
    <xf numFmtId="184" fontId="3" fillId="36" borderId="22" xfId="0" applyNumberFormat="1" applyFont="1" applyFill="1" applyBorder="1" applyAlignment="1" applyProtection="1">
      <alignment horizontal="center"/>
      <protection/>
    </xf>
    <xf numFmtId="184" fontId="0" fillId="36" borderId="16" xfId="0" applyNumberFormat="1" applyFill="1" applyBorder="1" applyAlignment="1" applyProtection="1">
      <alignment horizontal="center"/>
      <protection/>
    </xf>
    <xf numFmtId="184" fontId="3" fillId="36" borderId="22" xfId="0" applyNumberFormat="1" applyFont="1" applyFill="1" applyBorder="1" applyAlignment="1" applyProtection="1">
      <alignment horizontal="center"/>
      <protection hidden="1"/>
    </xf>
    <xf numFmtId="184" fontId="3" fillId="35" borderId="30" xfId="0" applyNumberFormat="1" applyFont="1" applyFill="1" applyBorder="1" applyAlignment="1" applyProtection="1">
      <alignment horizontal="center" wrapText="1"/>
      <protection hidden="1"/>
    </xf>
    <xf numFmtId="184" fontId="3" fillId="36" borderId="21" xfId="0" applyNumberFormat="1" applyFont="1" applyFill="1" applyBorder="1" applyAlignment="1" applyProtection="1">
      <alignment horizontal="center"/>
      <protection locked="0"/>
    </xf>
    <xf numFmtId="184" fontId="0" fillId="36" borderId="18" xfId="0" applyNumberFormat="1" applyFill="1" applyBorder="1" applyAlignment="1" applyProtection="1">
      <alignment horizontal="center"/>
      <protection locked="0"/>
    </xf>
    <xf numFmtId="184" fontId="3" fillId="35" borderId="22" xfId="0" applyNumberFormat="1" applyFont="1" applyFill="1" applyBorder="1" applyAlignment="1" applyProtection="1">
      <alignment horizontal="center"/>
      <protection locked="0"/>
    </xf>
    <xf numFmtId="184" fontId="3" fillId="35" borderId="16" xfId="0" applyNumberFormat="1" applyFont="1" applyFill="1" applyBorder="1" applyAlignment="1" applyProtection="1">
      <alignment horizontal="center"/>
      <protection locked="0"/>
    </xf>
    <xf numFmtId="184" fontId="3" fillId="36" borderId="22" xfId="0" applyNumberFormat="1" applyFont="1" applyFill="1" applyBorder="1" applyAlignment="1" applyProtection="1">
      <alignment horizontal="center"/>
      <protection hidden="1"/>
    </xf>
    <xf numFmtId="184" fontId="3" fillId="36" borderId="16" xfId="0" applyNumberFormat="1" applyFont="1" applyFill="1" applyBorder="1" applyAlignment="1" applyProtection="1">
      <alignment horizontal="center"/>
      <protection hidden="1"/>
    </xf>
    <xf numFmtId="184" fontId="3" fillId="34" borderId="13" xfId="0" applyNumberFormat="1" applyFont="1" applyFill="1" applyBorder="1" applyAlignment="1" applyProtection="1">
      <alignment horizontal="center" wrapText="1"/>
      <protection locked="0"/>
    </xf>
    <xf numFmtId="184" fontId="3" fillId="34" borderId="17" xfId="0" applyNumberFormat="1" applyFont="1" applyFill="1" applyBorder="1" applyAlignment="1" applyProtection="1">
      <alignment horizontal="center" wrapText="1"/>
      <protection locked="0"/>
    </xf>
    <xf numFmtId="184" fontId="3" fillId="34" borderId="21" xfId="0" applyNumberFormat="1" applyFont="1" applyFill="1" applyBorder="1" applyAlignment="1" applyProtection="1">
      <alignment horizontal="center" wrapText="1"/>
      <protection locked="0"/>
    </xf>
    <xf numFmtId="184" fontId="3" fillId="34" borderId="18" xfId="0" applyNumberFormat="1" applyFont="1" applyFill="1" applyBorder="1" applyAlignment="1" applyProtection="1">
      <alignment horizontal="center" wrapText="1"/>
      <protection locked="0"/>
    </xf>
    <xf numFmtId="184" fontId="3" fillId="34" borderId="22" xfId="0" applyNumberFormat="1" applyFont="1" applyFill="1" applyBorder="1" applyAlignment="1" applyProtection="1">
      <alignment horizontal="center"/>
      <protection locked="0"/>
    </xf>
    <xf numFmtId="184" fontId="3" fillId="34" borderId="16" xfId="0" applyNumberFormat="1" applyFont="1" applyFill="1" applyBorder="1" applyAlignment="1" applyProtection="1">
      <alignment horizontal="center"/>
      <protection locked="0"/>
    </xf>
    <xf numFmtId="184" fontId="3" fillId="36" borderId="30" xfId="0" applyNumberFormat="1" applyFont="1" applyFill="1" applyBorder="1" applyAlignment="1" applyProtection="1">
      <alignment horizontal="center" wrapText="1"/>
      <protection hidden="1"/>
    </xf>
    <xf numFmtId="184" fontId="3" fillId="36" borderId="30" xfId="0" applyNumberFormat="1" applyFont="1" applyFill="1" applyBorder="1" applyAlignment="1" applyProtection="1">
      <alignment horizontal="center" wrapText="1"/>
      <protection hidden="1"/>
    </xf>
    <xf numFmtId="184" fontId="7" fillId="0" borderId="11" xfId="0" applyNumberFormat="1" applyFont="1" applyFill="1" applyBorder="1" applyAlignment="1" applyProtection="1">
      <alignment horizontal="right" wrapText="1"/>
      <protection hidden="1"/>
    </xf>
    <xf numFmtId="184" fontId="3" fillId="35" borderId="22" xfId="0" applyNumberFormat="1" applyFont="1" applyFill="1" applyBorder="1" applyAlignment="1" applyProtection="1">
      <alignment horizontal="center" wrapText="1"/>
      <protection hidden="1"/>
    </xf>
    <xf numFmtId="184" fontId="3" fillId="35" borderId="16" xfId="0" applyNumberFormat="1" applyFont="1" applyFill="1" applyBorder="1" applyAlignment="1" applyProtection="1">
      <alignment horizontal="center" wrapText="1"/>
      <protection hidden="1"/>
    </xf>
    <xf numFmtId="184" fontId="3" fillId="34" borderId="29" xfId="0" applyNumberFormat="1" applyFont="1" applyFill="1" applyBorder="1" applyAlignment="1" applyProtection="1">
      <alignment horizontal="center" wrapText="1"/>
      <protection locked="0"/>
    </xf>
    <xf numFmtId="184" fontId="3" fillId="35" borderId="21" xfId="0" applyNumberFormat="1" applyFont="1" applyFill="1" applyBorder="1" applyAlignment="1" applyProtection="1">
      <alignment horizontal="center" wrapText="1"/>
      <protection hidden="1"/>
    </xf>
    <xf numFmtId="184" fontId="3" fillId="35" borderId="18" xfId="0" applyNumberFormat="1" applyFont="1" applyFill="1" applyBorder="1" applyAlignment="1" applyProtection="1">
      <alignment horizontal="center" wrapText="1"/>
      <protection hidden="1"/>
    </xf>
    <xf numFmtId="184" fontId="3" fillId="35" borderId="22" xfId="0" applyNumberFormat="1" applyFont="1" applyFill="1" applyBorder="1" applyAlignment="1" applyProtection="1">
      <alignment horizontal="center"/>
      <protection hidden="1"/>
    </xf>
    <xf numFmtId="184" fontId="3" fillId="35" borderId="16" xfId="0" applyNumberFormat="1" applyFont="1" applyFill="1" applyBorder="1" applyAlignment="1" applyProtection="1">
      <alignment horizontal="center"/>
      <protection hidden="1"/>
    </xf>
    <xf numFmtId="184" fontId="3" fillId="35" borderId="30" xfId="0" applyNumberFormat="1" applyFont="1" applyFill="1" applyBorder="1" applyAlignment="1" applyProtection="1">
      <alignment horizontal="center" wrapText="1"/>
      <protection hidden="1"/>
    </xf>
    <xf numFmtId="183" fontId="3" fillId="35" borderId="22" xfId="0" applyNumberFormat="1" applyFont="1" applyFill="1" applyBorder="1" applyAlignment="1" applyProtection="1">
      <alignment horizontal="center"/>
      <protection hidden="1"/>
    </xf>
    <xf numFmtId="183" fontId="0" fillId="35" borderId="16" xfId="0" applyNumberFormat="1" applyFill="1" applyBorder="1" applyAlignment="1" applyProtection="1">
      <alignment horizontal="center"/>
      <protection hidden="1"/>
    </xf>
    <xf numFmtId="183" fontId="3" fillId="35" borderId="41" xfId="0" applyNumberFormat="1" applyFont="1" applyFill="1" applyBorder="1" applyAlignment="1" applyProtection="1">
      <alignment horizontal="center"/>
      <protection hidden="1"/>
    </xf>
    <xf numFmtId="183" fontId="0" fillId="35" borderId="19" xfId="0" applyNumberFormat="1" applyFill="1" applyBorder="1" applyAlignment="1" applyProtection="1">
      <alignment horizontal="center"/>
      <protection hidden="1"/>
    </xf>
    <xf numFmtId="0" fontId="3" fillId="0" borderId="4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83" fontId="3" fillId="34" borderId="32" xfId="0" applyNumberFormat="1" applyFont="1" applyFill="1" applyBorder="1" applyAlignment="1" applyProtection="1">
      <alignment horizontal="center"/>
      <protection hidden="1" locked="0"/>
    </xf>
    <xf numFmtId="183" fontId="3" fillId="35" borderId="34" xfId="0" applyNumberFormat="1" applyFont="1" applyFill="1" applyBorder="1" applyAlignment="1" applyProtection="1">
      <alignment horizontal="center"/>
      <protection hidden="1"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83" fontId="3" fillId="36" borderId="21" xfId="0" applyNumberFormat="1" applyFont="1" applyFill="1" applyBorder="1" applyAlignment="1" applyProtection="1">
      <alignment horizontal="center"/>
      <protection hidden="1"/>
    </xf>
    <xf numFmtId="183" fontId="0" fillId="36" borderId="18" xfId="0" applyNumberFormat="1" applyFont="1" applyFill="1" applyBorder="1" applyAlignment="1" applyProtection="1">
      <alignment horizontal="center"/>
      <protection hidden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3" fontId="3" fillId="36" borderId="22" xfId="0" applyNumberFormat="1" applyFont="1" applyFill="1" applyBorder="1" applyAlignment="1" applyProtection="1">
      <alignment horizontal="center"/>
      <protection hidden="1"/>
    </xf>
    <xf numFmtId="183" fontId="0" fillId="36" borderId="16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left" wrapText="1"/>
      <protection/>
    </xf>
    <xf numFmtId="0" fontId="5" fillId="0" borderId="3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183" fontId="3" fillId="36" borderId="41" xfId="0" applyNumberFormat="1" applyFont="1" applyFill="1" applyBorder="1" applyAlignment="1" applyProtection="1">
      <alignment horizontal="center"/>
      <protection hidden="1"/>
    </xf>
    <xf numFmtId="183" fontId="0" fillId="36" borderId="19" xfId="0" applyNumberFormat="1" applyFont="1" applyFill="1" applyBorder="1" applyAlignment="1" applyProtection="1">
      <alignment horizontal="center"/>
      <protection hidden="1"/>
    </xf>
    <xf numFmtId="183" fontId="3" fillId="36" borderId="37" xfId="0" applyNumberFormat="1" applyFont="1" applyFill="1" applyBorder="1" applyAlignment="1" applyProtection="1">
      <alignment horizontal="center"/>
      <protection hidden="1"/>
    </xf>
    <xf numFmtId="184" fontId="3" fillId="34" borderId="30" xfId="0" applyNumberFormat="1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 vertical="center" wrapText="1"/>
    </xf>
    <xf numFmtId="183" fontId="3" fillId="34" borderId="41" xfId="0" applyNumberFormat="1" applyFont="1" applyFill="1" applyBorder="1" applyAlignment="1" applyProtection="1">
      <alignment horizontal="center"/>
      <protection hidden="1" locked="0"/>
    </xf>
    <xf numFmtId="183" fontId="0" fillId="34" borderId="47" xfId="0" applyNumberFormat="1" applyFont="1" applyFill="1" applyBorder="1" applyAlignment="1" applyProtection="1">
      <alignment horizontal="center"/>
      <protection hidden="1" locked="0"/>
    </xf>
    <xf numFmtId="183" fontId="3" fillId="34" borderId="36" xfId="0" applyNumberFormat="1" applyFont="1" applyFill="1" applyBorder="1" applyAlignment="1" applyProtection="1">
      <alignment horizontal="center"/>
      <protection hidden="1" locked="0"/>
    </xf>
    <xf numFmtId="183" fontId="3" fillId="36" borderId="38" xfId="0" applyNumberFormat="1" applyFont="1" applyFill="1" applyBorder="1" applyAlignment="1" applyProtection="1">
      <alignment horizontal="center"/>
      <protection hidden="1"/>
    </xf>
    <xf numFmtId="183" fontId="3" fillId="34" borderId="48" xfId="0" applyNumberFormat="1" applyFont="1" applyFill="1" applyBorder="1" applyAlignment="1" applyProtection="1">
      <alignment horizontal="center"/>
      <protection hidden="1" locked="0"/>
    </xf>
    <xf numFmtId="183" fontId="3" fillId="34" borderId="22" xfId="0" applyNumberFormat="1" applyFont="1" applyFill="1" applyBorder="1" applyAlignment="1" applyProtection="1">
      <alignment horizontal="center"/>
      <protection hidden="1" locked="0"/>
    </xf>
    <xf numFmtId="183" fontId="0" fillId="34" borderId="46" xfId="0" applyNumberFormat="1" applyFont="1" applyFill="1" applyBorder="1" applyAlignment="1" applyProtection="1">
      <alignment horizontal="center"/>
      <protection hidden="1" locked="0"/>
    </xf>
    <xf numFmtId="183" fontId="3" fillId="0" borderId="13" xfId="0" applyNumberFormat="1" applyFont="1" applyFill="1" applyBorder="1" applyAlignment="1" applyProtection="1">
      <alignment horizontal="center"/>
      <protection hidden="1"/>
    </xf>
    <xf numFmtId="183" fontId="0" fillId="0" borderId="44" xfId="0" applyNumberFormat="1" applyFill="1" applyBorder="1" applyAlignment="1" applyProtection="1">
      <alignment horizontal="center"/>
      <protection hidden="1"/>
    </xf>
    <xf numFmtId="183" fontId="0" fillId="0" borderId="17" xfId="0" applyNumberFormat="1" applyFill="1" applyBorder="1" applyAlignment="1" applyProtection="1">
      <alignment horizontal="center"/>
      <protection hidden="1"/>
    </xf>
    <xf numFmtId="183" fontId="0" fillId="35" borderId="46" xfId="0" applyNumberFormat="1" applyFill="1" applyBorder="1" applyAlignment="1" applyProtection="1">
      <alignment horizontal="center"/>
      <protection hidden="1"/>
    </xf>
    <xf numFmtId="183" fontId="3" fillId="34" borderId="35" xfId="0" applyNumberFormat="1" applyFont="1" applyFill="1" applyBorder="1" applyAlignment="1" applyProtection="1">
      <alignment horizontal="center"/>
      <protection hidden="1" locked="0"/>
    </xf>
    <xf numFmtId="183" fontId="3" fillId="34" borderId="21" xfId="0" applyNumberFormat="1" applyFont="1" applyFill="1" applyBorder="1" applyAlignment="1" applyProtection="1">
      <alignment horizontal="center"/>
      <protection hidden="1" locked="0"/>
    </xf>
    <xf numFmtId="183" fontId="0" fillId="34" borderId="10" xfId="0" applyNumberFormat="1" applyFont="1" applyFill="1" applyBorder="1" applyAlignment="1" applyProtection="1">
      <alignment horizontal="center"/>
      <protection hidden="1" locked="0"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3" fontId="3" fillId="35" borderId="31" xfId="0" applyNumberFormat="1" applyFont="1" applyFill="1" applyBorder="1" applyAlignment="1" applyProtection="1">
      <alignment horizontal="center"/>
      <protection hidden="1"/>
    </xf>
    <xf numFmtId="183" fontId="0" fillId="35" borderId="15" xfId="0" applyNumberFormat="1" applyFill="1" applyBorder="1" applyAlignment="1" applyProtection="1">
      <alignment horizontal="center"/>
      <protection hidden="1"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wrapText="1"/>
    </xf>
    <xf numFmtId="183" fontId="3" fillId="36" borderId="31" xfId="0" applyNumberFormat="1" applyFont="1" applyFill="1" applyBorder="1" applyAlignment="1" applyProtection="1">
      <alignment horizontal="center"/>
      <protection hidden="1"/>
    </xf>
    <xf numFmtId="183" fontId="0" fillId="36" borderId="15" xfId="0" applyNumberFormat="1" applyFont="1" applyFill="1" applyBorder="1" applyAlignment="1" applyProtection="1">
      <alignment horizontal="center"/>
      <protection hidden="1"/>
    </xf>
    <xf numFmtId="183" fontId="0" fillId="36" borderId="49" xfId="0" applyNumberFormat="1" applyFont="1" applyFill="1" applyBorder="1" applyAlignment="1" applyProtection="1">
      <alignment horizontal="center"/>
      <protection hidden="1"/>
    </xf>
    <xf numFmtId="0" fontId="5" fillId="0" borderId="34" xfId="0" applyNumberFormat="1" applyFont="1" applyFill="1" applyBorder="1" applyAlignment="1" applyProtection="1">
      <alignment horizontal="left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3" fontId="3" fillId="0" borderId="36" xfId="0" applyNumberFormat="1" applyFont="1" applyFill="1" applyBorder="1" applyAlignment="1" applyProtection="1">
      <alignment horizontal="center"/>
      <protection hidden="1"/>
    </xf>
    <xf numFmtId="184" fontId="3" fillId="35" borderId="22" xfId="0" applyNumberFormat="1" applyFont="1" applyFill="1" applyBorder="1" applyAlignment="1" applyProtection="1">
      <alignment horizontal="center"/>
      <protection hidden="1"/>
    </xf>
    <xf numFmtId="184" fontId="0" fillId="35" borderId="16" xfId="0" applyNumberFormat="1" applyFill="1" applyBorder="1" applyAlignment="1" applyProtection="1">
      <alignment horizontal="center"/>
      <protection hidden="1"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84" fontId="3" fillId="35" borderId="16" xfId="0" applyNumberFormat="1" applyFont="1" applyFill="1" applyBorder="1" applyAlignment="1" applyProtection="1">
      <alignment horizontal="center"/>
      <protection hidden="1"/>
    </xf>
    <xf numFmtId="184" fontId="3" fillId="36" borderId="42" xfId="0" applyNumberFormat="1" applyFont="1" applyFill="1" applyBorder="1" applyAlignment="1" applyProtection="1">
      <alignment horizontal="center"/>
      <protection hidden="1"/>
    </xf>
    <xf numFmtId="184" fontId="3" fillId="36" borderId="30" xfId="0" applyNumberFormat="1" applyFont="1" applyFill="1" applyBorder="1" applyAlignment="1" applyProtection="1">
      <alignment horizontal="center"/>
      <protection hidden="1"/>
    </xf>
    <xf numFmtId="0" fontId="3" fillId="0" borderId="46" xfId="0" applyFont="1" applyBorder="1" applyAlignment="1">
      <alignment horizontal="center" vertical="center" wrapText="1"/>
    </xf>
    <xf numFmtId="184" fontId="3" fillId="36" borderId="22" xfId="0" applyNumberFormat="1" applyFont="1" applyFill="1" applyBorder="1" applyAlignment="1" applyProtection="1">
      <alignment horizontal="center"/>
      <protection/>
    </xf>
    <xf numFmtId="184" fontId="3" fillId="36" borderId="16" xfId="0" applyNumberFormat="1" applyFont="1" applyFill="1" applyBorder="1" applyAlignment="1" applyProtection="1">
      <alignment horizontal="center"/>
      <protection/>
    </xf>
    <xf numFmtId="14" fontId="5" fillId="33" borderId="31" xfId="0" applyNumberFormat="1" applyFont="1" applyFill="1" applyBorder="1" applyAlignment="1" applyProtection="1">
      <alignment horizontal="left"/>
      <protection hidden="1"/>
    </xf>
    <xf numFmtId="0" fontId="16" fillId="33" borderId="49" xfId="0" applyFont="1" applyFill="1" applyBorder="1" applyAlignment="1" applyProtection="1">
      <alignment horizontal="left"/>
      <protection hidden="1"/>
    </xf>
    <xf numFmtId="0" fontId="16" fillId="0" borderId="49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184" fontId="3" fillId="36" borderId="13" xfId="0" applyNumberFormat="1" applyFont="1" applyFill="1" applyBorder="1" applyAlignment="1" applyProtection="1">
      <alignment horizontal="center" wrapText="1"/>
      <protection hidden="1"/>
    </xf>
    <xf numFmtId="184" fontId="3" fillId="36" borderId="17" xfId="0" applyNumberFormat="1" applyFont="1" applyFill="1" applyBorder="1" applyAlignment="1" applyProtection="1">
      <alignment horizontal="center" wrapText="1"/>
      <protection hidden="1"/>
    </xf>
    <xf numFmtId="184" fontId="3" fillId="36" borderId="18" xfId="0" applyNumberFormat="1" applyFont="1" applyFill="1" applyBorder="1" applyAlignment="1" applyProtection="1">
      <alignment horizontal="center" wrapText="1"/>
      <protection hidden="1"/>
    </xf>
    <xf numFmtId="49" fontId="12" fillId="0" borderId="0" xfId="0" applyNumberFormat="1" applyFont="1" applyFill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right" wrapText="1"/>
      <protection hidden="1"/>
    </xf>
    <xf numFmtId="0" fontId="3" fillId="0" borderId="44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84" fontId="3" fillId="36" borderId="41" xfId="0" applyNumberFormat="1" applyFont="1" applyFill="1" applyBorder="1" applyAlignment="1" applyProtection="1">
      <alignment horizontal="center" wrapText="1"/>
      <protection hidden="1"/>
    </xf>
    <xf numFmtId="184" fontId="3" fillId="36" borderId="19" xfId="0" applyNumberFormat="1" applyFont="1" applyFill="1" applyBorder="1" applyAlignment="1" applyProtection="1">
      <alignment horizontal="center" wrapText="1"/>
      <protection hidden="1"/>
    </xf>
    <xf numFmtId="184" fontId="3" fillId="36" borderId="40" xfId="0" applyNumberFormat="1" applyFont="1" applyFill="1" applyBorder="1" applyAlignment="1" applyProtection="1">
      <alignment horizontal="center" wrapText="1"/>
      <protection hidden="1"/>
    </xf>
    <xf numFmtId="184" fontId="3" fillId="36" borderId="40" xfId="0" applyNumberFormat="1" applyFont="1" applyFill="1" applyBorder="1" applyAlignment="1" applyProtection="1">
      <alignment horizontal="center" wrapText="1"/>
      <protection hidden="1"/>
    </xf>
    <xf numFmtId="184" fontId="3" fillId="36" borderId="11" xfId="0" applyNumberFormat="1" applyFont="1" applyFill="1" applyBorder="1" applyAlignment="1" applyProtection="1">
      <alignment horizontal="center"/>
      <protection locked="0"/>
    </xf>
    <xf numFmtId="184" fontId="3" fillId="36" borderId="29" xfId="0" applyNumberFormat="1" applyFont="1" applyFill="1" applyBorder="1" applyAlignment="1" applyProtection="1">
      <alignment horizontal="center"/>
      <protection locked="0"/>
    </xf>
    <xf numFmtId="0" fontId="5" fillId="33" borderId="40" xfId="0" applyNumberFormat="1" applyFont="1" applyFill="1" applyBorder="1" applyAlignment="1" applyProtection="1">
      <alignment wrapText="1"/>
      <protection hidden="1"/>
    </xf>
    <xf numFmtId="0" fontId="16" fillId="0" borderId="40" xfId="0" applyNumberFormat="1" applyFont="1" applyBorder="1" applyAlignment="1" applyProtection="1">
      <alignment wrapText="1"/>
      <protection hidden="1"/>
    </xf>
    <xf numFmtId="0" fontId="16" fillId="0" borderId="40" xfId="0" applyNumberFormat="1" applyFont="1" applyBorder="1" applyAlignment="1">
      <alignment wrapText="1"/>
    </xf>
    <xf numFmtId="0" fontId="16" fillId="0" borderId="48" xfId="0" applyNumberFormat="1" applyFont="1" applyBorder="1" applyAlignment="1">
      <alignment wrapText="1"/>
    </xf>
    <xf numFmtId="184" fontId="3" fillId="34" borderId="33" xfId="0" applyNumberFormat="1" applyFont="1" applyFill="1" applyBorder="1" applyAlignment="1" applyProtection="1">
      <alignment horizontal="center"/>
      <protection locked="0"/>
    </xf>
    <xf numFmtId="184" fontId="3" fillId="34" borderId="11" xfId="0" applyNumberFormat="1" applyFont="1" applyFill="1" applyBorder="1" applyAlignment="1" applyProtection="1">
      <alignment horizontal="center"/>
      <protection locked="0"/>
    </xf>
    <xf numFmtId="0" fontId="7" fillId="34" borderId="10" xfId="0" applyNumberFormat="1" applyFont="1" applyFill="1" applyBorder="1" applyAlignment="1" applyProtection="1">
      <alignment horizontal="left" wrapText="1"/>
      <protection locked="0"/>
    </xf>
    <xf numFmtId="0" fontId="1" fillId="0" borderId="4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" fillId="0" borderId="51" xfId="0" applyNumberFormat="1" applyFont="1" applyFill="1" applyBorder="1" applyAlignment="1" applyProtection="1">
      <alignment horizontal="center" wrapText="1"/>
      <protection/>
    </xf>
    <xf numFmtId="0" fontId="1" fillId="0" borderId="52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left" wrapText="1"/>
    </xf>
    <xf numFmtId="0" fontId="7" fillId="0" borderId="10" xfId="0" applyNumberFormat="1" applyFont="1" applyFill="1" applyBorder="1" applyAlignment="1" applyProtection="1">
      <alignment horizontal="center" wrapText="1"/>
      <protection hidden="1"/>
    </xf>
    <xf numFmtId="0" fontId="7" fillId="37" borderId="10" xfId="0" applyNumberFormat="1" applyFont="1" applyFill="1" applyBorder="1" applyAlignment="1" applyProtection="1">
      <alignment horizontal="center" wrapText="1"/>
      <protection locked="0"/>
    </xf>
    <xf numFmtId="0" fontId="7" fillId="0" borderId="10" xfId="0" applyNumberFormat="1" applyFont="1" applyFill="1" applyBorder="1" applyAlignment="1" applyProtection="1">
      <alignment wrapText="1"/>
      <protection/>
    </xf>
    <xf numFmtId="0" fontId="7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0" xfId="0" applyNumberFormat="1" applyFont="1" applyFill="1" applyAlignment="1" applyProtection="1">
      <alignment wrapText="1"/>
      <protection/>
    </xf>
    <xf numFmtId="0" fontId="4" fillId="0" borderId="53" xfId="0" applyNumberFormat="1" applyFont="1" applyFill="1" applyBorder="1" applyAlignment="1" applyProtection="1">
      <alignment horizontal="center" wrapText="1"/>
      <protection/>
    </xf>
    <xf numFmtId="0" fontId="1" fillId="0" borderId="40" xfId="0" applyNumberFormat="1" applyFont="1" applyFill="1" applyBorder="1" applyAlignment="1" applyProtection="1">
      <alignment horizontal="center" wrapText="1"/>
      <protection/>
    </xf>
    <xf numFmtId="0" fontId="4" fillId="0" borderId="54" xfId="0" applyNumberFormat="1" applyFont="1" applyFill="1" applyBorder="1" applyAlignment="1" applyProtection="1">
      <alignment horizontal="center" wrapText="1"/>
      <protection/>
    </xf>
    <xf numFmtId="0" fontId="4" fillId="0" borderId="52" xfId="0" applyNumberFormat="1" applyFont="1" applyFill="1" applyBorder="1" applyAlignment="1" applyProtection="1">
      <alignment horizontal="center" wrapText="1"/>
      <protection/>
    </xf>
    <xf numFmtId="49" fontId="4" fillId="0" borderId="51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showGridLines="0" tabSelected="1" zoomScale="73" zoomScaleNormal="73" zoomScalePageLayoutView="0" workbookViewId="0" topLeftCell="A70">
      <selection activeCell="N90" sqref="N90"/>
    </sheetView>
  </sheetViews>
  <sheetFormatPr defaultColWidth="9.125" defaultRowHeight="12.75"/>
  <cols>
    <col min="1" max="1" width="36.875" style="5" customWidth="1"/>
    <col min="2" max="2" width="6.00390625" style="5" customWidth="1"/>
    <col min="3" max="3" width="14.125" style="5" customWidth="1"/>
    <col min="4" max="4" width="12.875" style="5" customWidth="1"/>
    <col min="5" max="5" width="6.875" style="5" customWidth="1"/>
    <col min="6" max="6" width="9.50390625" style="82" customWidth="1"/>
    <col min="7" max="7" width="14.375" style="5" customWidth="1"/>
    <col min="8" max="8" width="5.00390625" style="5" customWidth="1"/>
    <col min="9" max="9" width="7.50390625" style="5" customWidth="1"/>
    <col min="10" max="10" width="12.625" style="5" customWidth="1"/>
    <col min="11" max="11" width="14.50390625" style="5" customWidth="1"/>
    <col min="12" max="12" width="7.00390625" style="5" customWidth="1"/>
    <col min="13" max="13" width="8.00390625" style="5" customWidth="1"/>
    <col min="14" max="14" width="14.50390625" style="5" customWidth="1"/>
    <col min="15" max="16" width="9.125" style="5" customWidth="1"/>
    <col min="17" max="17" width="14.625" style="5" bestFit="1" customWidth="1"/>
    <col min="18" max="16384" width="9.125" style="5" customWidth="1"/>
  </cols>
  <sheetData>
    <row r="1" spans="1:14" ht="54.75" customHeight="1">
      <c r="A1" s="22"/>
      <c r="B1" s="22"/>
      <c r="C1" s="22"/>
      <c r="D1" s="22"/>
      <c r="E1" s="22"/>
      <c r="F1" s="77"/>
      <c r="G1" s="22"/>
      <c r="H1" s="22"/>
      <c r="I1" s="22"/>
      <c r="J1" s="22"/>
      <c r="K1" s="254"/>
      <c r="L1" s="254"/>
      <c r="M1" s="254"/>
      <c r="N1" s="254"/>
    </row>
    <row r="2" spans="1:14" ht="43.5" customHeight="1">
      <c r="A2" s="255" t="s">
        <v>51</v>
      </c>
      <c r="B2" s="255"/>
      <c r="C2" s="255"/>
      <c r="D2" s="255"/>
      <c r="E2" s="255"/>
      <c r="F2" s="255"/>
      <c r="G2" s="255"/>
      <c r="H2" s="255"/>
      <c r="I2" s="256"/>
      <c r="J2" s="256"/>
      <c r="K2" s="256"/>
      <c r="L2" s="256"/>
      <c r="M2" s="256"/>
      <c r="N2" s="256"/>
    </row>
    <row r="3" spans="1:14" ht="23.25" customHeight="1">
      <c r="A3" s="333" t="s">
        <v>47</v>
      </c>
      <c r="B3" s="334"/>
      <c r="C3" s="334"/>
      <c r="D3" s="334"/>
      <c r="E3" s="335"/>
      <c r="F3" s="311" t="s">
        <v>26</v>
      </c>
      <c r="G3" s="314" t="s">
        <v>17</v>
      </c>
      <c r="H3" s="315"/>
      <c r="I3" s="324" t="s">
        <v>12</v>
      </c>
      <c r="J3" s="324"/>
      <c r="K3" s="324"/>
      <c r="L3" s="324"/>
      <c r="M3" s="325"/>
      <c r="N3" s="325"/>
    </row>
    <row r="4" spans="1:14" ht="35.25" customHeight="1">
      <c r="A4" s="307"/>
      <c r="B4" s="336"/>
      <c r="C4" s="336"/>
      <c r="D4" s="336"/>
      <c r="E4" s="258"/>
      <c r="F4" s="264"/>
      <c r="G4" s="316"/>
      <c r="H4" s="317"/>
      <c r="I4" s="307" t="s">
        <v>241</v>
      </c>
      <c r="J4" s="320"/>
      <c r="K4" s="307" t="s">
        <v>242</v>
      </c>
      <c r="L4" s="308"/>
      <c r="M4" s="326" t="s">
        <v>243</v>
      </c>
      <c r="N4" s="326"/>
    </row>
    <row r="5" spans="1:14" ht="35.25" customHeight="1">
      <c r="A5" s="309"/>
      <c r="B5" s="310"/>
      <c r="C5" s="310"/>
      <c r="D5" s="310"/>
      <c r="E5" s="271"/>
      <c r="F5" s="265"/>
      <c r="G5" s="318"/>
      <c r="H5" s="319"/>
      <c r="I5" s="309"/>
      <c r="J5" s="321"/>
      <c r="K5" s="309"/>
      <c r="L5" s="310"/>
      <c r="M5" s="327"/>
      <c r="N5" s="327"/>
    </row>
    <row r="6" spans="1:14" ht="16.5" customHeight="1" thickBot="1">
      <c r="A6" s="312">
        <v>1</v>
      </c>
      <c r="B6" s="328"/>
      <c r="C6" s="328"/>
      <c r="D6" s="328"/>
      <c r="E6" s="205"/>
      <c r="F6" s="83">
        <v>2</v>
      </c>
      <c r="G6" s="312">
        <v>3</v>
      </c>
      <c r="H6" s="313"/>
      <c r="I6" s="312">
        <v>4</v>
      </c>
      <c r="J6" s="313"/>
      <c r="K6" s="312">
        <v>5</v>
      </c>
      <c r="L6" s="328"/>
      <c r="M6" s="306">
        <v>6</v>
      </c>
      <c r="N6" s="306"/>
    </row>
    <row r="7" spans="1:14" ht="39" customHeight="1">
      <c r="A7" s="284" t="s">
        <v>240</v>
      </c>
      <c r="B7" s="284"/>
      <c r="C7" s="284"/>
      <c r="D7" s="284"/>
      <c r="E7" s="284"/>
      <c r="F7" s="35" t="s">
        <v>5</v>
      </c>
      <c r="G7" s="322">
        <f>M7</f>
        <v>371</v>
      </c>
      <c r="H7" s="323"/>
      <c r="I7" s="329"/>
      <c r="J7" s="330"/>
      <c r="K7" s="329" t="s">
        <v>83</v>
      </c>
      <c r="L7" s="331"/>
      <c r="M7" s="259">
        <v>371</v>
      </c>
      <c r="N7" s="259"/>
    </row>
    <row r="8" spans="1:14" ht="34.5" customHeight="1">
      <c r="A8" s="283" t="s">
        <v>245</v>
      </c>
      <c r="B8" s="284"/>
      <c r="C8" s="284"/>
      <c r="D8" s="284"/>
      <c r="E8" s="284"/>
      <c r="F8" s="94" t="s">
        <v>69</v>
      </c>
      <c r="G8" s="267" t="s">
        <v>83</v>
      </c>
      <c r="H8" s="268"/>
      <c r="I8" s="280"/>
      <c r="J8" s="281"/>
      <c r="K8" s="304">
        <v>1</v>
      </c>
      <c r="L8" s="305"/>
      <c r="M8" s="303" t="s">
        <v>298</v>
      </c>
      <c r="N8" s="303"/>
    </row>
    <row r="9" spans="1:14" ht="41.25" customHeight="1">
      <c r="A9" s="284" t="s">
        <v>244</v>
      </c>
      <c r="B9" s="284"/>
      <c r="C9" s="284"/>
      <c r="D9" s="284"/>
      <c r="E9" s="284"/>
      <c r="F9" s="37" t="s">
        <v>54</v>
      </c>
      <c r="G9" s="248">
        <f>K9+M9+I9</f>
        <v>16</v>
      </c>
      <c r="H9" s="249"/>
      <c r="I9" s="248">
        <f>+I11+I12+I13</f>
        <v>0</v>
      </c>
      <c r="J9" s="302"/>
      <c r="K9" s="248">
        <v>8</v>
      </c>
      <c r="L9" s="302"/>
      <c r="M9" s="260">
        <v>8</v>
      </c>
      <c r="N9" s="260"/>
    </row>
    <row r="10" spans="1:14" ht="25.5" customHeight="1">
      <c r="A10" s="284" t="s">
        <v>2</v>
      </c>
      <c r="B10" s="284"/>
      <c r="C10" s="284"/>
      <c r="D10" s="284"/>
      <c r="E10" s="284"/>
      <c r="F10" s="37"/>
      <c r="G10" s="299"/>
      <c r="H10" s="301"/>
      <c r="I10" s="299"/>
      <c r="J10" s="301"/>
      <c r="K10" s="299"/>
      <c r="L10" s="300"/>
      <c r="M10" s="337"/>
      <c r="N10" s="337"/>
    </row>
    <row r="11" spans="1:14" ht="30" customHeight="1">
      <c r="A11" s="332" t="s">
        <v>34</v>
      </c>
      <c r="B11" s="332"/>
      <c r="C11" s="332"/>
      <c r="D11" s="332"/>
      <c r="E11" s="332"/>
      <c r="F11" s="38" t="s">
        <v>33</v>
      </c>
      <c r="G11" s="267" t="s">
        <v>83</v>
      </c>
      <c r="H11" s="268"/>
      <c r="I11" s="267"/>
      <c r="J11" s="268"/>
      <c r="K11" s="267" t="s">
        <v>83</v>
      </c>
      <c r="L11" s="268"/>
      <c r="M11" s="267" t="s">
        <v>83</v>
      </c>
      <c r="N11" s="289"/>
    </row>
    <row r="12" spans="1:14" ht="36" customHeight="1">
      <c r="A12" s="283" t="s">
        <v>246</v>
      </c>
      <c r="B12" s="284"/>
      <c r="C12" s="284"/>
      <c r="D12" s="284"/>
      <c r="E12" s="284"/>
      <c r="F12" s="38" t="s">
        <v>15</v>
      </c>
      <c r="G12" s="248">
        <f>K12+M12</f>
        <v>0</v>
      </c>
      <c r="H12" s="249"/>
      <c r="I12" s="280"/>
      <c r="J12" s="281"/>
      <c r="K12" s="297"/>
      <c r="L12" s="298"/>
      <c r="M12" s="294"/>
      <c r="N12" s="294"/>
    </row>
    <row r="13" spans="1:14" ht="36.75" customHeight="1">
      <c r="A13" s="284" t="s">
        <v>66</v>
      </c>
      <c r="B13" s="284"/>
      <c r="C13" s="284"/>
      <c r="D13" s="284"/>
      <c r="E13" s="284"/>
      <c r="F13" s="36" t="s">
        <v>70</v>
      </c>
      <c r="G13" s="248">
        <f>K13+M13+I13</f>
        <v>16</v>
      </c>
      <c r="H13" s="249"/>
      <c r="I13" s="280"/>
      <c r="J13" s="281"/>
      <c r="K13" s="297">
        <v>8</v>
      </c>
      <c r="L13" s="298"/>
      <c r="M13" s="294">
        <v>8</v>
      </c>
      <c r="N13" s="294"/>
    </row>
    <row r="14" spans="1:14" ht="45.75" customHeight="1">
      <c r="A14" s="283" t="s">
        <v>247</v>
      </c>
      <c r="B14" s="284"/>
      <c r="C14" s="284"/>
      <c r="D14" s="284"/>
      <c r="E14" s="284"/>
      <c r="F14" s="36" t="s">
        <v>0</v>
      </c>
      <c r="G14" s="248">
        <f>+I14</f>
        <v>0</v>
      </c>
      <c r="H14" s="249"/>
      <c r="I14" s="280"/>
      <c r="J14" s="281"/>
      <c r="K14" s="280" t="s">
        <v>83</v>
      </c>
      <c r="L14" s="281"/>
      <c r="M14" s="280" t="s">
        <v>83</v>
      </c>
      <c r="N14" s="295"/>
    </row>
    <row r="15" spans="1:14" ht="42" customHeight="1" thickBot="1">
      <c r="A15" s="261" t="s">
        <v>248</v>
      </c>
      <c r="B15" s="262"/>
      <c r="C15" s="262"/>
      <c r="D15" s="262"/>
      <c r="E15" s="262"/>
      <c r="F15" s="39" t="s">
        <v>24</v>
      </c>
      <c r="G15" s="250">
        <f>K15+M15+I15</f>
        <v>2</v>
      </c>
      <c r="H15" s="251"/>
      <c r="I15" s="287"/>
      <c r="J15" s="288"/>
      <c r="K15" s="292">
        <v>2</v>
      </c>
      <c r="L15" s="293"/>
      <c r="M15" s="296"/>
      <c r="N15" s="296"/>
    </row>
    <row r="16" spans="1:14" ht="9" customHeight="1">
      <c r="A16" s="95"/>
      <c r="B16" s="96"/>
      <c r="C16" s="96"/>
      <c r="D16" s="96"/>
      <c r="E16" s="96"/>
      <c r="F16" s="97"/>
      <c r="G16" s="99"/>
      <c r="H16" s="100"/>
      <c r="I16" s="101"/>
      <c r="J16" s="102"/>
      <c r="K16" s="103"/>
      <c r="L16" s="104"/>
      <c r="M16" s="103"/>
      <c r="N16" s="103"/>
    </row>
    <row r="17" spans="1:14" ht="19.5" customHeight="1">
      <c r="A17" s="95" t="s">
        <v>265</v>
      </c>
      <c r="B17" s="96"/>
      <c r="C17" s="96"/>
      <c r="D17" s="96"/>
      <c r="E17" s="96"/>
      <c r="F17" s="98"/>
      <c r="G17" s="99"/>
      <c r="H17" s="100"/>
      <c r="I17" s="101"/>
      <c r="J17" s="102"/>
      <c r="K17" s="103"/>
      <c r="L17" s="104"/>
      <c r="M17" s="103"/>
      <c r="N17" s="103"/>
    </row>
    <row r="18" spans="1:14" ht="19.5" customHeight="1">
      <c r="A18" s="105"/>
      <c r="B18" s="266" t="s">
        <v>266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</row>
    <row r="19" spans="1:14" ht="19.5" customHeight="1">
      <c r="A19" s="106"/>
      <c r="B19" s="285" t="s">
        <v>268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</row>
    <row r="20" spans="1:14" ht="21" customHeight="1">
      <c r="A20" s="107"/>
      <c r="B20" s="285" t="s">
        <v>267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</row>
    <row r="21" spans="1:14" ht="18" customHeight="1">
      <c r="A21" s="95"/>
      <c r="B21" s="96"/>
      <c r="C21" s="96"/>
      <c r="D21" s="96"/>
      <c r="E21" s="96"/>
      <c r="F21" s="98"/>
      <c r="G21" s="99"/>
      <c r="H21" s="100"/>
      <c r="I21" s="101"/>
      <c r="J21" s="102"/>
      <c r="K21" s="103"/>
      <c r="L21" s="104"/>
      <c r="M21" s="103"/>
      <c r="N21" s="103"/>
    </row>
    <row r="22" spans="1:14" ht="37.5" customHeight="1">
      <c r="A22" s="17"/>
      <c r="B22" s="17"/>
      <c r="C22" s="17"/>
      <c r="D22" s="17"/>
      <c r="E22" s="17"/>
      <c r="F22" s="78"/>
      <c r="G22" s="14"/>
      <c r="H22" s="14"/>
      <c r="I22" s="14"/>
      <c r="J22" s="14"/>
      <c r="K22" s="23"/>
      <c r="L22" s="31"/>
      <c r="M22" s="31"/>
      <c r="N22" s="31"/>
    </row>
    <row r="23" spans="1:14" s="11" customFormat="1" ht="36" customHeight="1">
      <c r="A23" s="282" t="s">
        <v>302</v>
      </c>
      <c r="B23" s="255"/>
      <c r="C23" s="255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</row>
    <row r="24" spans="1:14" s="10" customFormat="1" ht="24" customHeight="1">
      <c r="A24" s="263" t="s">
        <v>47</v>
      </c>
      <c r="B24" s="263" t="s">
        <v>26</v>
      </c>
      <c r="C24" s="274" t="s">
        <v>27</v>
      </c>
      <c r="D24" s="340" t="s">
        <v>72</v>
      </c>
      <c r="E24" s="340"/>
      <c r="F24" s="340"/>
      <c r="G24" s="340"/>
      <c r="H24" s="340"/>
      <c r="I24" s="340"/>
      <c r="J24" s="340"/>
      <c r="K24" s="340"/>
      <c r="L24" s="340"/>
      <c r="M24" s="340"/>
      <c r="N24" s="340"/>
    </row>
    <row r="25" spans="1:14" s="10" customFormat="1" ht="27.75" customHeight="1">
      <c r="A25" s="264"/>
      <c r="B25" s="264"/>
      <c r="C25" s="264"/>
      <c r="D25" s="269" t="s">
        <v>241</v>
      </c>
      <c r="E25" s="270"/>
      <c r="F25" s="270"/>
      <c r="G25" s="270"/>
      <c r="H25" s="270"/>
      <c r="I25" s="271"/>
      <c r="J25" s="269" t="s">
        <v>249</v>
      </c>
      <c r="K25" s="270"/>
      <c r="L25" s="270"/>
      <c r="M25" s="271"/>
      <c r="N25" s="291" t="s">
        <v>254</v>
      </c>
    </row>
    <row r="26" spans="1:14" s="10" customFormat="1" ht="12.75" customHeight="1">
      <c r="A26" s="264"/>
      <c r="B26" s="264"/>
      <c r="C26" s="264"/>
      <c r="D26" s="263" t="s">
        <v>50</v>
      </c>
      <c r="E26" s="277" t="s">
        <v>6</v>
      </c>
      <c r="F26" s="344"/>
      <c r="G26" s="278"/>
      <c r="H26" s="278"/>
      <c r="I26" s="279"/>
      <c r="J26" s="275" t="s">
        <v>50</v>
      </c>
      <c r="K26" s="277" t="s">
        <v>6</v>
      </c>
      <c r="L26" s="278"/>
      <c r="M26" s="279"/>
      <c r="N26" s="275"/>
    </row>
    <row r="27" spans="1:20" s="10" customFormat="1" ht="48">
      <c r="A27" s="265"/>
      <c r="B27" s="265"/>
      <c r="C27" s="265"/>
      <c r="D27" s="265"/>
      <c r="E27" s="272" t="s">
        <v>250</v>
      </c>
      <c r="F27" s="273"/>
      <c r="G27" s="84" t="s">
        <v>251</v>
      </c>
      <c r="H27" s="269" t="s">
        <v>252</v>
      </c>
      <c r="I27" s="271"/>
      <c r="J27" s="276"/>
      <c r="K27" s="84" t="s">
        <v>253</v>
      </c>
      <c r="L27" s="257" t="s">
        <v>252</v>
      </c>
      <c r="M27" s="258"/>
      <c r="N27" s="276"/>
      <c r="T27" s="10" t="s">
        <v>82</v>
      </c>
    </row>
    <row r="28" spans="1:14" s="6" customFormat="1" ht="13.5" thickBot="1">
      <c r="A28" s="30">
        <v>1</v>
      </c>
      <c r="B28" s="26">
        <v>2</v>
      </c>
      <c r="C28" s="26">
        <v>3</v>
      </c>
      <c r="D28" s="26">
        <v>4</v>
      </c>
      <c r="E28" s="252">
        <v>5</v>
      </c>
      <c r="F28" s="253"/>
      <c r="G28" s="26">
        <v>6</v>
      </c>
      <c r="H28" s="204">
        <v>7</v>
      </c>
      <c r="I28" s="206"/>
      <c r="J28" s="26">
        <v>8</v>
      </c>
      <c r="K28" s="26">
        <v>9</v>
      </c>
      <c r="L28" s="204">
        <v>10</v>
      </c>
      <c r="M28" s="205"/>
      <c r="N28" s="26">
        <v>11</v>
      </c>
    </row>
    <row r="29" spans="1:14" s="13" customFormat="1" ht="55.5" customHeight="1">
      <c r="A29" s="45" t="s">
        <v>62</v>
      </c>
      <c r="B29" s="53" t="s">
        <v>49</v>
      </c>
      <c r="C29" s="108">
        <f>+C31+C32+C33</f>
        <v>45568.75</v>
      </c>
      <c r="D29" s="163">
        <f>+D31+D32+D33</f>
        <v>0</v>
      </c>
      <c r="E29" s="210">
        <f>+E31+E32+E33</f>
        <v>0</v>
      </c>
      <c r="F29" s="211"/>
      <c r="G29" s="163">
        <f>+G31+G32+G33</f>
        <v>0</v>
      </c>
      <c r="H29" s="207">
        <f>+H31+H32+H33</f>
        <v>0</v>
      </c>
      <c r="I29" s="208"/>
      <c r="J29" s="108">
        <f>+J31+J32</f>
        <v>45568.75</v>
      </c>
      <c r="K29" s="108">
        <f>+K31+K32</f>
        <v>30940.75</v>
      </c>
      <c r="L29" s="209">
        <f>SUM(L31:M32)</f>
        <v>14628</v>
      </c>
      <c r="M29" s="208"/>
      <c r="N29" s="109">
        <f>SUM(N31:N32)</f>
        <v>0</v>
      </c>
    </row>
    <row r="30" spans="1:14" s="16" customFormat="1" ht="25.5" customHeight="1">
      <c r="A30" s="46" t="s">
        <v>48</v>
      </c>
      <c r="B30" s="54"/>
      <c r="C30" s="110"/>
      <c r="D30" s="110"/>
      <c r="E30" s="212"/>
      <c r="F30" s="213"/>
      <c r="G30" s="111"/>
      <c r="H30" s="239"/>
      <c r="I30" s="239"/>
      <c r="J30" s="110"/>
      <c r="K30" s="112"/>
      <c r="L30" s="214"/>
      <c r="M30" s="214"/>
      <c r="N30" s="113"/>
    </row>
    <row r="31" spans="1:14" s="13" customFormat="1" ht="62.25">
      <c r="A31" s="85" t="s">
        <v>255</v>
      </c>
      <c r="B31" s="55" t="s">
        <v>29</v>
      </c>
      <c r="C31" s="114">
        <f>+N31+D31+J31</f>
        <v>0</v>
      </c>
      <c r="D31" s="157">
        <f>+E31+G31+H31</f>
        <v>0</v>
      </c>
      <c r="E31" s="189"/>
      <c r="F31" s="190"/>
      <c r="G31" s="115"/>
      <c r="H31" s="169"/>
      <c r="I31" s="170"/>
      <c r="J31" s="114">
        <f>SUM(K31:M31)</f>
        <v>0</v>
      </c>
      <c r="K31" s="116"/>
      <c r="L31" s="215"/>
      <c r="M31" s="216"/>
      <c r="N31" s="117"/>
    </row>
    <row r="32" spans="1:14" s="13" customFormat="1" ht="46.5">
      <c r="A32" s="48" t="s">
        <v>35</v>
      </c>
      <c r="B32" s="28" t="s">
        <v>7</v>
      </c>
      <c r="C32" s="118">
        <f>SUM(J32,N32)+D32</f>
        <v>45568.75</v>
      </c>
      <c r="D32" s="118">
        <f>+E32+G32+H32</f>
        <v>0</v>
      </c>
      <c r="E32" s="189"/>
      <c r="F32" s="190"/>
      <c r="G32" s="115"/>
      <c r="H32" s="169"/>
      <c r="I32" s="170"/>
      <c r="J32" s="118">
        <f>SUM(K32:M32)</f>
        <v>45568.75</v>
      </c>
      <c r="K32" s="119">
        <v>30940.75</v>
      </c>
      <c r="L32" s="235">
        <v>14628</v>
      </c>
      <c r="M32" s="181"/>
      <c r="N32" s="120"/>
    </row>
    <row r="33" spans="1:14" s="13" customFormat="1" ht="62.25">
      <c r="A33" s="49" t="s">
        <v>8</v>
      </c>
      <c r="B33" s="28" t="s">
        <v>67</v>
      </c>
      <c r="C33" s="168">
        <f>+D33</f>
        <v>0</v>
      </c>
      <c r="D33" s="118">
        <f>+E33+G33+H33</f>
        <v>0</v>
      </c>
      <c r="E33" s="189"/>
      <c r="F33" s="190"/>
      <c r="G33" s="115"/>
      <c r="H33" s="169"/>
      <c r="I33" s="170"/>
      <c r="J33" s="121" t="s">
        <v>84</v>
      </c>
      <c r="K33" s="121" t="s">
        <v>84</v>
      </c>
      <c r="L33" s="217" t="s">
        <v>83</v>
      </c>
      <c r="M33" s="218"/>
      <c r="N33" s="122" t="s">
        <v>83</v>
      </c>
    </row>
    <row r="34" spans="1:14" s="13" customFormat="1" ht="36" customHeight="1">
      <c r="A34" s="48" t="s">
        <v>269</v>
      </c>
      <c r="B34" s="28" t="s">
        <v>71</v>
      </c>
      <c r="C34" s="118">
        <f>+D34</f>
        <v>0</v>
      </c>
      <c r="D34" s="118">
        <f>+E34+G34+H34</f>
        <v>0</v>
      </c>
      <c r="E34" s="189"/>
      <c r="F34" s="190"/>
      <c r="G34" s="115"/>
      <c r="H34" s="169"/>
      <c r="I34" s="170"/>
      <c r="J34" s="121" t="s">
        <v>84</v>
      </c>
      <c r="K34" s="121" t="s">
        <v>84</v>
      </c>
      <c r="L34" s="221" t="s">
        <v>83</v>
      </c>
      <c r="M34" s="222"/>
      <c r="N34" s="123" t="s">
        <v>83</v>
      </c>
    </row>
    <row r="35" spans="1:17" s="13" customFormat="1" ht="51.75" customHeight="1">
      <c r="A35" s="49" t="s">
        <v>68</v>
      </c>
      <c r="B35" s="28" t="s">
        <v>60</v>
      </c>
      <c r="C35" s="118"/>
      <c r="D35" s="118">
        <f>+D36+D38</f>
        <v>0</v>
      </c>
      <c r="E35" s="243">
        <f>+E38</f>
        <v>0</v>
      </c>
      <c r="F35" s="244"/>
      <c r="G35" s="155">
        <f>+G38</f>
        <v>0</v>
      </c>
      <c r="H35" s="176">
        <f>+H37+H38</f>
        <v>0</v>
      </c>
      <c r="I35" s="219"/>
      <c r="J35" s="121"/>
      <c r="K35" s="121"/>
      <c r="L35" s="223" t="s">
        <v>84</v>
      </c>
      <c r="M35" s="218"/>
      <c r="N35" s="124" t="s">
        <v>84</v>
      </c>
      <c r="Q35" s="156"/>
    </row>
    <row r="36" spans="1:14" s="16" customFormat="1" ht="21" customHeight="1">
      <c r="A36" s="49" t="s">
        <v>28</v>
      </c>
      <c r="B36" s="54"/>
      <c r="C36" s="171"/>
      <c r="D36" s="171">
        <f>+H37</f>
        <v>0</v>
      </c>
      <c r="E36" s="126"/>
      <c r="F36" s="127"/>
      <c r="G36" s="125"/>
      <c r="H36" s="220"/>
      <c r="I36" s="220"/>
      <c r="J36" s="127"/>
      <c r="K36" s="125"/>
      <c r="L36" s="220"/>
      <c r="M36" s="220"/>
      <c r="N36" s="128"/>
    </row>
    <row r="37" spans="1:14" s="13" customFormat="1" ht="34.5" customHeight="1">
      <c r="A37" s="47" t="s">
        <v>23</v>
      </c>
      <c r="B37" s="55" t="s">
        <v>270</v>
      </c>
      <c r="C37" s="172"/>
      <c r="D37" s="172"/>
      <c r="E37" s="189" t="s">
        <v>84</v>
      </c>
      <c r="F37" s="190"/>
      <c r="G37" s="129" t="s">
        <v>84</v>
      </c>
      <c r="H37" s="169"/>
      <c r="I37" s="175"/>
      <c r="J37" s="129"/>
      <c r="K37" s="130"/>
      <c r="L37" s="184" t="s">
        <v>83</v>
      </c>
      <c r="M37" s="184"/>
      <c r="N37" s="131" t="s">
        <v>84</v>
      </c>
    </row>
    <row r="38" spans="1:14" s="13" customFormat="1" ht="40.5" customHeight="1">
      <c r="A38" s="48" t="s">
        <v>40</v>
      </c>
      <c r="B38" s="28" t="s">
        <v>271</v>
      </c>
      <c r="C38" s="118">
        <f>SUM(J38,N38)+D38</f>
        <v>0</v>
      </c>
      <c r="D38" s="118">
        <f>+E38+G38+H38</f>
        <v>0</v>
      </c>
      <c r="E38" s="189"/>
      <c r="F38" s="190"/>
      <c r="G38" s="115"/>
      <c r="H38" s="169"/>
      <c r="I38" s="170"/>
      <c r="J38" s="132" t="s">
        <v>84</v>
      </c>
      <c r="K38" s="132" t="s">
        <v>84</v>
      </c>
      <c r="L38" s="184" t="s">
        <v>83</v>
      </c>
      <c r="M38" s="184"/>
      <c r="N38" s="124" t="s">
        <v>84</v>
      </c>
    </row>
    <row r="39" spans="1:14" s="13" customFormat="1" ht="24.75" customHeight="1">
      <c r="A39" s="50" t="s">
        <v>73</v>
      </c>
      <c r="B39" s="28" t="s">
        <v>44</v>
      </c>
      <c r="C39" s="118">
        <f>+C40+C42+C43+C44+C45</f>
        <v>0</v>
      </c>
      <c r="D39" s="157">
        <f>+D40+D42+D43+D44+D45</f>
        <v>0</v>
      </c>
      <c r="E39" s="245">
        <f>+E41+E42+E43+E44+E45</f>
        <v>0</v>
      </c>
      <c r="F39" s="246"/>
      <c r="G39" s="157">
        <f>+G41+G42+G43+G44+G45</f>
        <v>0</v>
      </c>
      <c r="H39" s="245">
        <f>+H41+H42+H43+H44+H45</f>
        <v>0</v>
      </c>
      <c r="I39" s="246"/>
      <c r="J39" s="134">
        <f>+J40+J43+J45</f>
        <v>0</v>
      </c>
      <c r="K39" s="134">
        <f>+K40+K43</f>
        <v>0</v>
      </c>
      <c r="L39" s="224">
        <f>+L40+L43+L45</f>
        <v>0</v>
      </c>
      <c r="M39" s="224"/>
      <c r="N39" s="135">
        <f>+N40+N43+N45</f>
        <v>0</v>
      </c>
    </row>
    <row r="40" spans="1:14" s="16" customFormat="1" ht="15.75" customHeight="1">
      <c r="A40" s="49" t="s">
        <v>28</v>
      </c>
      <c r="B40" s="54"/>
      <c r="C40" s="171">
        <f>+D40+J40+N40</f>
        <v>0</v>
      </c>
      <c r="D40" s="171">
        <f>+E41+G41+H41</f>
        <v>0</v>
      </c>
      <c r="E40" s="136"/>
      <c r="F40" s="137"/>
      <c r="G40" s="125"/>
      <c r="H40" s="182"/>
      <c r="I40" s="182"/>
      <c r="J40" s="171">
        <f>+K40+L40</f>
        <v>0</v>
      </c>
      <c r="K40" s="173"/>
      <c r="L40" s="231"/>
      <c r="M40" s="232"/>
      <c r="N40" s="178"/>
    </row>
    <row r="41" spans="1:14" s="13" customFormat="1" ht="37.5" customHeight="1">
      <c r="A41" s="47" t="s">
        <v>272</v>
      </c>
      <c r="B41" s="55" t="s">
        <v>25</v>
      </c>
      <c r="C41" s="172"/>
      <c r="D41" s="172"/>
      <c r="E41" s="189">
        <f>+E42+E43+E44+E45</f>
        <v>0</v>
      </c>
      <c r="F41" s="190"/>
      <c r="G41" s="115">
        <f>+G42+G43+G44+G45</f>
        <v>0</v>
      </c>
      <c r="H41" s="169"/>
      <c r="I41" s="175"/>
      <c r="J41" s="172"/>
      <c r="K41" s="174"/>
      <c r="L41" s="233"/>
      <c r="M41" s="234"/>
      <c r="N41" s="179"/>
    </row>
    <row r="42" spans="1:14" s="13" customFormat="1" ht="27.75" customHeight="1">
      <c r="A42" s="48" t="s">
        <v>53</v>
      </c>
      <c r="B42" s="28" t="s">
        <v>4</v>
      </c>
      <c r="C42" s="118">
        <f>+D42</f>
        <v>0</v>
      </c>
      <c r="D42" s="157">
        <f>+E42+G42+H42</f>
        <v>0</v>
      </c>
      <c r="E42" s="189"/>
      <c r="F42" s="190"/>
      <c r="G42" s="115"/>
      <c r="H42" s="169"/>
      <c r="I42" s="175"/>
      <c r="J42" s="132" t="s">
        <v>84</v>
      </c>
      <c r="K42" s="132" t="s">
        <v>84</v>
      </c>
      <c r="L42" s="184" t="s">
        <v>83</v>
      </c>
      <c r="M42" s="184"/>
      <c r="N42" s="124" t="s">
        <v>84</v>
      </c>
    </row>
    <row r="43" spans="1:14" s="13" customFormat="1" ht="36" customHeight="1">
      <c r="A43" s="48" t="s">
        <v>11</v>
      </c>
      <c r="B43" s="28" t="s">
        <v>273</v>
      </c>
      <c r="C43" s="158">
        <f>+D43+J43+N43</f>
        <v>0</v>
      </c>
      <c r="D43" s="157">
        <f>+E43+G43+H43</f>
        <v>0</v>
      </c>
      <c r="E43" s="189"/>
      <c r="F43" s="190"/>
      <c r="G43" s="115"/>
      <c r="H43" s="169"/>
      <c r="I43" s="175"/>
      <c r="J43" s="133">
        <f>SUM(K43:M43)</f>
        <v>0</v>
      </c>
      <c r="K43" s="138"/>
      <c r="L43" s="183"/>
      <c r="M43" s="183"/>
      <c r="N43" s="139"/>
    </row>
    <row r="44" spans="1:14" s="13" customFormat="1" ht="24" customHeight="1">
      <c r="A44" s="48" t="s">
        <v>10</v>
      </c>
      <c r="B44" s="28" t="s">
        <v>274</v>
      </c>
      <c r="C44" s="118">
        <f>+D44</f>
        <v>0</v>
      </c>
      <c r="D44" s="157">
        <f>+E44+G44+H44</f>
        <v>0</v>
      </c>
      <c r="E44" s="189"/>
      <c r="F44" s="190"/>
      <c r="G44" s="115"/>
      <c r="H44" s="169"/>
      <c r="I44" s="175"/>
      <c r="J44" s="141" t="s">
        <v>83</v>
      </c>
      <c r="K44" s="141" t="s">
        <v>83</v>
      </c>
      <c r="L44" s="229" t="s">
        <v>83</v>
      </c>
      <c r="M44" s="230"/>
      <c r="N44" s="148" t="s">
        <v>83</v>
      </c>
    </row>
    <row r="45" spans="1:15" s="13" customFormat="1" ht="28.5" customHeight="1">
      <c r="A45" s="48" t="s">
        <v>64</v>
      </c>
      <c r="B45" s="28" t="s">
        <v>275</v>
      </c>
      <c r="C45" s="118">
        <f>+D45+J45+N45</f>
        <v>0</v>
      </c>
      <c r="D45" s="118">
        <f>+E45+G45+H45</f>
        <v>0</v>
      </c>
      <c r="E45" s="189"/>
      <c r="F45" s="190"/>
      <c r="G45" s="115"/>
      <c r="H45" s="169"/>
      <c r="I45" s="175"/>
      <c r="J45" s="133">
        <f>+L45</f>
        <v>0</v>
      </c>
      <c r="K45" s="141" t="s">
        <v>83</v>
      </c>
      <c r="L45" s="183"/>
      <c r="M45" s="183"/>
      <c r="N45" s="139"/>
      <c r="O45" s="164"/>
    </row>
    <row r="46" spans="1:15" s="13" customFormat="1" ht="36" customHeight="1">
      <c r="A46" s="48" t="s">
        <v>31</v>
      </c>
      <c r="B46" s="28" t="s">
        <v>38</v>
      </c>
      <c r="C46" s="118">
        <f>+C47+C48</f>
        <v>0</v>
      </c>
      <c r="D46" s="157">
        <f>+D47+D48</f>
        <v>0</v>
      </c>
      <c r="E46" s="243">
        <f>+E47+E48</f>
        <v>0</v>
      </c>
      <c r="F46" s="244"/>
      <c r="G46" s="155">
        <f>+G47+G48</f>
        <v>0</v>
      </c>
      <c r="H46" s="247">
        <f>+H47+H48</f>
        <v>0</v>
      </c>
      <c r="I46" s="224"/>
      <c r="J46" s="142">
        <f>+J48</f>
        <v>0</v>
      </c>
      <c r="K46" s="160">
        <f>+K48</f>
        <v>0</v>
      </c>
      <c r="L46" s="227">
        <f>+L48</f>
        <v>0</v>
      </c>
      <c r="M46" s="228"/>
      <c r="N46" s="161">
        <f>+N48</f>
        <v>0</v>
      </c>
      <c r="O46"/>
    </row>
    <row r="47" spans="1:15" s="13" customFormat="1" ht="51" customHeight="1">
      <c r="A47" s="85" t="s">
        <v>289</v>
      </c>
      <c r="B47" s="159" t="s">
        <v>287</v>
      </c>
      <c r="C47" s="118">
        <f>+D47</f>
        <v>0</v>
      </c>
      <c r="D47" s="157">
        <f>+E47+G47+H47</f>
        <v>0</v>
      </c>
      <c r="E47" s="189"/>
      <c r="F47" s="190"/>
      <c r="G47" s="115"/>
      <c r="H47" s="237"/>
      <c r="I47" s="238"/>
      <c r="J47" s="141" t="s">
        <v>83</v>
      </c>
      <c r="K47" s="141" t="s">
        <v>83</v>
      </c>
      <c r="L47" s="229" t="s">
        <v>83</v>
      </c>
      <c r="M47" s="230"/>
      <c r="N47" s="148" t="s">
        <v>83</v>
      </c>
      <c r="O47"/>
    </row>
    <row r="48" spans="1:15" s="13" customFormat="1" ht="36" customHeight="1">
      <c r="A48" s="85" t="s">
        <v>290</v>
      </c>
      <c r="B48" s="159" t="s">
        <v>288</v>
      </c>
      <c r="C48" s="118">
        <f>+D48+J48+N48</f>
        <v>0</v>
      </c>
      <c r="D48" s="157">
        <f>+E48+G48+H48</f>
        <v>0</v>
      </c>
      <c r="E48" s="189"/>
      <c r="F48" s="190"/>
      <c r="G48" s="115"/>
      <c r="H48" s="237"/>
      <c r="I48" s="238"/>
      <c r="J48" s="142">
        <f>K48+L48</f>
        <v>0</v>
      </c>
      <c r="K48" s="138"/>
      <c r="L48" s="235"/>
      <c r="M48" s="236"/>
      <c r="N48" s="120"/>
      <c r="O48"/>
    </row>
    <row r="49" spans="1:14" s="13" customFormat="1" ht="36.75" customHeight="1">
      <c r="A49" s="51" t="s">
        <v>56</v>
      </c>
      <c r="B49" s="28" t="s">
        <v>13</v>
      </c>
      <c r="C49" s="118">
        <f>+N49+J49+D49</f>
        <v>0</v>
      </c>
      <c r="D49" s="157">
        <f>+E49+G49+H49</f>
        <v>0</v>
      </c>
      <c r="E49" s="189"/>
      <c r="F49" s="190"/>
      <c r="G49" s="115"/>
      <c r="H49" s="169"/>
      <c r="I49" s="175"/>
      <c r="J49" s="133">
        <f>SUM(K49:M49)</f>
        <v>0</v>
      </c>
      <c r="K49" s="138"/>
      <c r="L49" s="185"/>
      <c r="M49" s="185"/>
      <c r="N49" s="139"/>
    </row>
    <row r="50" spans="1:14" s="13" customFormat="1" ht="52.5" customHeight="1">
      <c r="A50" s="40" t="s">
        <v>1</v>
      </c>
      <c r="B50" s="28" t="s">
        <v>63</v>
      </c>
      <c r="C50" s="118">
        <f>+D50+J50+N50</f>
        <v>0</v>
      </c>
      <c r="D50" s="157">
        <f>+E50+G50+H50</f>
        <v>0</v>
      </c>
      <c r="E50" s="189"/>
      <c r="F50" s="190"/>
      <c r="G50" s="115"/>
      <c r="H50" s="169"/>
      <c r="I50" s="175"/>
      <c r="J50" s="133">
        <f>SUM(K50:M50)</f>
        <v>0</v>
      </c>
      <c r="K50" s="138"/>
      <c r="L50" s="242"/>
      <c r="M50" s="242"/>
      <c r="N50" s="139"/>
    </row>
    <row r="51" spans="1:14" s="13" customFormat="1" ht="62.25">
      <c r="A51" s="86" t="s">
        <v>276</v>
      </c>
      <c r="B51" s="28" t="s">
        <v>43</v>
      </c>
      <c r="C51" s="118">
        <f>+C53+C54+C55+C56</f>
        <v>0</v>
      </c>
      <c r="D51" s="157">
        <f>+D53+D54+D55+D56</f>
        <v>0</v>
      </c>
      <c r="E51" s="243">
        <f>+E54+E55+E56</f>
        <v>0</v>
      </c>
      <c r="F51" s="244"/>
      <c r="G51" s="155">
        <f>+G54+G55+G56</f>
        <v>0</v>
      </c>
      <c r="H51" s="176">
        <f>+H53+H54+H55+H56</f>
        <v>0</v>
      </c>
      <c r="I51" s="177"/>
      <c r="J51" s="133">
        <f>+J54+J55</f>
        <v>0</v>
      </c>
      <c r="K51" s="134">
        <f>+K55</f>
        <v>0</v>
      </c>
      <c r="L51" s="240">
        <f>+L54+L55</f>
        <v>0</v>
      </c>
      <c r="M51" s="241"/>
      <c r="N51" s="143">
        <f>+N54+N55</f>
        <v>0</v>
      </c>
    </row>
    <row r="52" spans="1:14" s="13" customFormat="1" ht="21" customHeight="1">
      <c r="A52" s="49" t="s">
        <v>28</v>
      </c>
      <c r="B52" s="56"/>
      <c r="C52" s="162"/>
      <c r="D52" s="162"/>
      <c r="E52" s="126"/>
      <c r="F52" s="144"/>
      <c r="G52" s="125"/>
      <c r="H52" s="182"/>
      <c r="I52" s="182"/>
      <c r="J52" s="187" t="s">
        <v>83</v>
      </c>
      <c r="K52" s="125"/>
      <c r="L52" s="182"/>
      <c r="M52" s="182"/>
      <c r="N52" s="128"/>
    </row>
    <row r="53" spans="1:14" s="13" customFormat="1" ht="54" customHeight="1">
      <c r="A53" s="47" t="s">
        <v>278</v>
      </c>
      <c r="B53" s="55" t="s">
        <v>277</v>
      </c>
      <c r="C53" s="157">
        <f>+D53</f>
        <v>0</v>
      </c>
      <c r="D53" s="157">
        <f>+H53</f>
        <v>0</v>
      </c>
      <c r="E53" s="189" t="s">
        <v>83</v>
      </c>
      <c r="F53" s="190"/>
      <c r="G53" s="145" t="s">
        <v>83</v>
      </c>
      <c r="H53" s="169"/>
      <c r="I53" s="170"/>
      <c r="J53" s="188"/>
      <c r="K53" s="145" t="s">
        <v>83</v>
      </c>
      <c r="L53" s="225" t="s">
        <v>83</v>
      </c>
      <c r="M53" s="226"/>
      <c r="N53" s="146" t="s">
        <v>83</v>
      </c>
    </row>
    <row r="54" spans="1:14" s="13" customFormat="1" ht="63.75" customHeight="1">
      <c r="A54" s="48" t="s">
        <v>281</v>
      </c>
      <c r="B54" s="28" t="s">
        <v>279</v>
      </c>
      <c r="C54" s="158">
        <f>+D54+J54+N54</f>
        <v>0</v>
      </c>
      <c r="D54" s="157">
        <f>+E54+G54+H54</f>
        <v>0</v>
      </c>
      <c r="E54" s="189"/>
      <c r="F54" s="190"/>
      <c r="G54" s="115"/>
      <c r="H54" s="169"/>
      <c r="I54" s="170"/>
      <c r="J54" s="158">
        <f>+L54</f>
        <v>0</v>
      </c>
      <c r="K54" s="145" t="s">
        <v>83</v>
      </c>
      <c r="L54" s="180"/>
      <c r="M54" s="181"/>
      <c r="N54" s="166"/>
    </row>
    <row r="55" spans="1:14" s="13" customFormat="1" ht="45.75" customHeight="1">
      <c r="A55" s="48" t="s">
        <v>282</v>
      </c>
      <c r="B55" s="28" t="s">
        <v>280</v>
      </c>
      <c r="C55" s="158">
        <f>+D55+J55+N55</f>
        <v>0</v>
      </c>
      <c r="D55" s="157">
        <f>+E55+G55+H55</f>
        <v>0</v>
      </c>
      <c r="E55" s="189"/>
      <c r="F55" s="190"/>
      <c r="G55" s="115"/>
      <c r="H55" s="169"/>
      <c r="I55" s="170"/>
      <c r="J55" s="158">
        <f>+K55+L55</f>
        <v>0</v>
      </c>
      <c r="K55" s="165"/>
      <c r="L55" s="180"/>
      <c r="M55" s="181"/>
      <c r="N55" s="166"/>
    </row>
    <row r="56" spans="1:14" s="13" customFormat="1" ht="33.75" customHeight="1">
      <c r="A56" s="48" t="s">
        <v>284</v>
      </c>
      <c r="B56" s="28" t="s">
        <v>283</v>
      </c>
      <c r="C56" s="118">
        <f>+D56</f>
        <v>0</v>
      </c>
      <c r="D56" s="157">
        <f>+E56+G56+H56</f>
        <v>0</v>
      </c>
      <c r="E56" s="189"/>
      <c r="F56" s="190"/>
      <c r="G56" s="115"/>
      <c r="H56" s="169"/>
      <c r="I56" s="170"/>
      <c r="J56" s="145" t="s">
        <v>83</v>
      </c>
      <c r="K56" s="145" t="s">
        <v>83</v>
      </c>
      <c r="L56" s="345" t="s">
        <v>83</v>
      </c>
      <c r="M56" s="346"/>
      <c r="N56" s="146" t="s">
        <v>83</v>
      </c>
    </row>
    <row r="57" spans="1:14" s="13" customFormat="1" ht="69.75" customHeight="1">
      <c r="A57" s="49" t="s">
        <v>16</v>
      </c>
      <c r="B57" s="28" t="s">
        <v>19</v>
      </c>
      <c r="C57" s="118">
        <f>+C59+C60+C61+C62</f>
        <v>4631.25</v>
      </c>
      <c r="D57" s="157">
        <f>+D59+D60+D61+D62</f>
        <v>0</v>
      </c>
      <c r="E57" s="243">
        <f>+E60+E61+E62</f>
        <v>0</v>
      </c>
      <c r="F57" s="244"/>
      <c r="G57" s="155">
        <f>+G60+G61+G62</f>
        <v>0</v>
      </c>
      <c r="H57" s="176">
        <f>+H58+H60+H61+H62</f>
        <v>0</v>
      </c>
      <c r="I57" s="219"/>
      <c r="J57" s="118">
        <f>+J59+J60+J61+J62</f>
        <v>4631.25</v>
      </c>
      <c r="K57" s="118">
        <f>SUM(K60:K62)</f>
        <v>4631.25</v>
      </c>
      <c r="L57" s="338">
        <f>SUM(L59:M62)</f>
        <v>0</v>
      </c>
      <c r="M57" s="339"/>
      <c r="N57" s="135">
        <f>SUM(N59:N62)</f>
        <v>0</v>
      </c>
    </row>
    <row r="58" spans="1:14" s="13" customFormat="1" ht="17.25" customHeight="1">
      <c r="A58" s="49" t="s">
        <v>28</v>
      </c>
      <c r="B58" s="56"/>
      <c r="C58" s="162"/>
      <c r="D58" s="162"/>
      <c r="E58" s="351"/>
      <c r="F58" s="352"/>
      <c r="G58" s="363"/>
      <c r="H58" s="351"/>
      <c r="I58" s="352"/>
      <c r="J58" s="162"/>
      <c r="K58" s="363" t="s">
        <v>84</v>
      </c>
      <c r="L58" s="186"/>
      <c r="M58" s="186"/>
      <c r="N58" s="167"/>
    </row>
    <row r="59" spans="1:14" s="13" customFormat="1" ht="36.75" customHeight="1">
      <c r="A59" s="52" t="s">
        <v>65</v>
      </c>
      <c r="B59" s="55" t="s">
        <v>75</v>
      </c>
      <c r="C59" s="114">
        <f>+N59+J59+D59</f>
        <v>0</v>
      </c>
      <c r="D59" s="157">
        <f>+E58+G58+H58</f>
        <v>0</v>
      </c>
      <c r="E59" s="189"/>
      <c r="F59" s="353"/>
      <c r="G59" s="364"/>
      <c r="H59" s="189"/>
      <c r="I59" s="353"/>
      <c r="J59" s="114">
        <f>L59</f>
        <v>0</v>
      </c>
      <c r="K59" s="364"/>
      <c r="L59" s="369"/>
      <c r="M59" s="369"/>
      <c r="N59" s="147"/>
    </row>
    <row r="60" spans="1:14" s="13" customFormat="1" ht="42.75" customHeight="1">
      <c r="A60" s="49" t="s">
        <v>55</v>
      </c>
      <c r="B60" s="28" t="s">
        <v>58</v>
      </c>
      <c r="C60" s="118">
        <f>+N60+J60+D60</f>
        <v>1500</v>
      </c>
      <c r="D60" s="157">
        <f>+E60+G60+H60</f>
        <v>0</v>
      </c>
      <c r="E60" s="189"/>
      <c r="F60" s="190"/>
      <c r="G60" s="115"/>
      <c r="H60" s="169"/>
      <c r="I60" s="170"/>
      <c r="J60" s="118">
        <f>SUM(K60:M60)</f>
        <v>1500</v>
      </c>
      <c r="K60" s="138">
        <v>1500</v>
      </c>
      <c r="L60" s="370"/>
      <c r="M60" s="370"/>
      <c r="N60" s="139"/>
    </row>
    <row r="61" spans="1:14" s="13" customFormat="1" ht="46.5">
      <c r="A61" s="87" t="s">
        <v>285</v>
      </c>
      <c r="B61" s="28" t="s">
        <v>37</v>
      </c>
      <c r="C61" s="118">
        <f>+N61+J61+D61</f>
        <v>0</v>
      </c>
      <c r="D61" s="157">
        <f>+E61+G61+H61</f>
        <v>0</v>
      </c>
      <c r="E61" s="189"/>
      <c r="F61" s="190"/>
      <c r="G61" s="115"/>
      <c r="H61" s="169"/>
      <c r="I61" s="170"/>
      <c r="J61" s="118">
        <f>SUM(K61:M61)</f>
        <v>0</v>
      </c>
      <c r="K61" s="138"/>
      <c r="L61" s="370"/>
      <c r="M61" s="370"/>
      <c r="N61" s="139"/>
    </row>
    <row r="62" spans="1:14" s="13" customFormat="1" ht="46.5">
      <c r="A62" s="88" t="s">
        <v>256</v>
      </c>
      <c r="B62" s="28" t="s">
        <v>20</v>
      </c>
      <c r="C62" s="118">
        <f>+N62+J62+D62</f>
        <v>3131.25</v>
      </c>
      <c r="D62" s="157">
        <f>+E62+G62+H62</f>
        <v>0</v>
      </c>
      <c r="E62" s="189"/>
      <c r="F62" s="190"/>
      <c r="G62" s="115"/>
      <c r="H62" s="169"/>
      <c r="I62" s="170"/>
      <c r="J62" s="118">
        <f>SUM(K62:M62)</f>
        <v>3131.25</v>
      </c>
      <c r="K62" s="138">
        <v>3131.25</v>
      </c>
      <c r="L62" s="370"/>
      <c r="M62" s="370"/>
      <c r="N62" s="139"/>
    </row>
    <row r="63" spans="1:14" s="13" customFormat="1" ht="57" customHeight="1">
      <c r="A63" s="87" t="s">
        <v>257</v>
      </c>
      <c r="B63" s="28" t="s">
        <v>30</v>
      </c>
      <c r="C63" s="118">
        <f>+D63+J63</f>
        <v>0</v>
      </c>
      <c r="D63" s="157">
        <f>+E63+G63+H63</f>
        <v>0</v>
      </c>
      <c r="E63" s="189"/>
      <c r="F63" s="190"/>
      <c r="G63" s="115"/>
      <c r="H63" s="169"/>
      <c r="I63" s="170"/>
      <c r="J63" s="118">
        <f>SUM(K63:M63)</f>
        <v>0</v>
      </c>
      <c r="K63" s="138"/>
      <c r="L63" s="290"/>
      <c r="M63" s="290"/>
      <c r="N63" s="146" t="s">
        <v>83</v>
      </c>
    </row>
    <row r="64" spans="1:14" s="16" customFormat="1" ht="57.75" customHeight="1">
      <c r="A64" s="87" t="s">
        <v>258</v>
      </c>
      <c r="B64" s="28" t="s">
        <v>46</v>
      </c>
      <c r="C64" s="118">
        <f>+D64+J64+N64</f>
        <v>0</v>
      </c>
      <c r="D64" s="157">
        <f>+E64+G64+H64</f>
        <v>0</v>
      </c>
      <c r="E64" s="189"/>
      <c r="F64" s="190"/>
      <c r="G64" s="115"/>
      <c r="H64" s="169"/>
      <c r="I64" s="170"/>
      <c r="J64" s="118">
        <f>SUM(K64:M64)</f>
        <v>0</v>
      </c>
      <c r="K64" s="138"/>
      <c r="L64" s="290"/>
      <c r="M64" s="290"/>
      <c r="N64" s="139"/>
    </row>
    <row r="65" spans="1:14" s="16" customFormat="1" ht="64.5" customHeight="1">
      <c r="A65" s="86" t="s">
        <v>259</v>
      </c>
      <c r="B65" s="28" t="s">
        <v>61</v>
      </c>
      <c r="C65" s="118">
        <f>+C29+C34+C35+C39+C46+C49+C50+C51+C57+C63+C64</f>
        <v>50200</v>
      </c>
      <c r="D65" s="118">
        <f>+D29+D34+D35+D39+D46+D49+D50+D51+D57+D63+D64</f>
        <v>0</v>
      </c>
      <c r="E65" s="338">
        <f>+E29+E34+E35+E39+E46+E49+E50+E51+E57+E63+E64</f>
        <v>0</v>
      </c>
      <c r="F65" s="341"/>
      <c r="G65" s="118">
        <f>+G29+G34+G35+G39+G46+G49+G50+G51+G57+G63+G64</f>
        <v>0</v>
      </c>
      <c r="H65" s="338">
        <f>+H29+H34+H35+H39+H46+H49+H50+H51+H57+H63+H64</f>
        <v>0</v>
      </c>
      <c r="I65" s="341"/>
      <c r="J65" s="118">
        <f>SUM(J29,J39,J46,J49,J50,J51,J57,J63,J64)</f>
        <v>50200</v>
      </c>
      <c r="K65" s="118">
        <f>SUM(K29,K39,K46,K49,K50,K51,K57,K63,K64)</f>
        <v>35572</v>
      </c>
      <c r="L65" s="338">
        <f>+L29+L39+L46+L49+L50+L51+L57+L63+L64</f>
        <v>14628</v>
      </c>
      <c r="M65" s="341"/>
      <c r="N65" s="143">
        <f>SUM(N29,,N39,N46,N49,N50,N51,N57,N64)</f>
        <v>0</v>
      </c>
    </row>
    <row r="66" spans="1:14" s="16" customFormat="1" ht="57" customHeight="1">
      <c r="A66" s="86" t="s">
        <v>291</v>
      </c>
      <c r="B66" s="28" t="s">
        <v>74</v>
      </c>
      <c r="C66" s="138">
        <v>50200</v>
      </c>
      <c r="D66" s="140"/>
      <c r="E66" s="189"/>
      <c r="F66" s="190"/>
      <c r="G66" s="115"/>
      <c r="H66" s="169"/>
      <c r="I66" s="170"/>
      <c r="J66" s="148" t="s">
        <v>83</v>
      </c>
      <c r="K66" s="140" t="s">
        <v>83</v>
      </c>
      <c r="L66" s="343" t="s">
        <v>83</v>
      </c>
      <c r="M66" s="343"/>
      <c r="N66" s="149" t="s">
        <v>83</v>
      </c>
    </row>
    <row r="67" spans="1:14" s="16" customFormat="1" ht="54.75" customHeight="1" thickBot="1">
      <c r="A67" s="34" t="s">
        <v>21</v>
      </c>
      <c r="B67" s="57" t="s">
        <v>52</v>
      </c>
      <c r="C67" s="150">
        <f>C66-C65</f>
        <v>0</v>
      </c>
      <c r="D67" s="151"/>
      <c r="E67" s="359"/>
      <c r="F67" s="360"/>
      <c r="G67" s="152"/>
      <c r="H67" s="361"/>
      <c r="I67" s="362"/>
      <c r="J67" s="153" t="s">
        <v>83</v>
      </c>
      <c r="K67" s="153" t="s">
        <v>83</v>
      </c>
      <c r="L67" s="342" t="s">
        <v>83</v>
      </c>
      <c r="M67" s="342"/>
      <c r="N67" s="154" t="s">
        <v>83</v>
      </c>
    </row>
    <row r="68" spans="1:14" s="17" customFormat="1" ht="15">
      <c r="A68" s="41"/>
      <c r="B68" s="21"/>
      <c r="C68" s="29"/>
      <c r="D68" s="21"/>
      <c r="E68" s="21"/>
      <c r="F68" s="79"/>
      <c r="G68" s="21"/>
      <c r="H68" s="21"/>
      <c r="I68" s="21"/>
      <c r="J68" s="21"/>
      <c r="K68" s="21"/>
      <c r="L68" s="21"/>
      <c r="M68" s="21"/>
      <c r="N68" s="21"/>
    </row>
    <row r="69" spans="1:6" s="17" customFormat="1" ht="13.5" customHeight="1">
      <c r="A69" s="21"/>
      <c r="B69" s="21"/>
      <c r="C69" s="27"/>
      <c r="F69" s="78"/>
    </row>
    <row r="70" spans="1:14" s="13" customFormat="1" ht="31.5" customHeight="1">
      <c r="A70" s="18" t="s">
        <v>42</v>
      </c>
      <c r="B70" s="191" t="s">
        <v>296</v>
      </c>
      <c r="C70" s="191"/>
      <c r="D70" s="191"/>
      <c r="E70" s="191"/>
      <c r="F70" s="191"/>
      <c r="G70" s="191"/>
      <c r="H70" s="23"/>
      <c r="I70" s="24"/>
      <c r="J70" s="15"/>
      <c r="L70" s="195" t="s">
        <v>293</v>
      </c>
      <c r="M70" s="195"/>
      <c r="N70" s="195"/>
    </row>
    <row r="71" spans="2:14" s="12" customFormat="1" ht="18.75" customHeight="1">
      <c r="B71" s="192" t="s">
        <v>260</v>
      </c>
      <c r="C71" s="193"/>
      <c r="D71" s="193"/>
      <c r="E71" s="193"/>
      <c r="F71" s="193"/>
      <c r="G71" s="194"/>
      <c r="H71" s="44"/>
      <c r="I71" s="356" t="s">
        <v>36</v>
      </c>
      <c r="J71" s="356"/>
      <c r="L71" s="203" t="s">
        <v>22</v>
      </c>
      <c r="M71" s="203"/>
      <c r="N71" s="203"/>
    </row>
    <row r="72" spans="2:14" s="12" customFormat="1" ht="18.75" customHeight="1">
      <c r="B72" s="371"/>
      <c r="C72" s="371"/>
      <c r="D72" s="371"/>
      <c r="E72" s="371"/>
      <c r="F72" s="371"/>
      <c r="G72" s="371"/>
      <c r="H72" s="44"/>
      <c r="I72" s="2"/>
      <c r="J72" s="2"/>
      <c r="L72" s="2"/>
      <c r="M72" s="2"/>
      <c r="N72" s="2"/>
    </row>
    <row r="73" spans="2:14" s="12" customFormat="1" ht="24.75" customHeight="1">
      <c r="B73" s="201" t="s">
        <v>261</v>
      </c>
      <c r="C73" s="202"/>
      <c r="D73" s="202"/>
      <c r="E73" s="202"/>
      <c r="F73" s="202"/>
      <c r="G73" s="200"/>
      <c r="H73" s="357" t="s">
        <v>39</v>
      </c>
      <c r="I73" s="358"/>
      <c r="J73" s="2"/>
      <c r="L73" s="44"/>
      <c r="M73" s="44"/>
      <c r="N73" s="44"/>
    </row>
    <row r="74" spans="1:14" s="9" customFormat="1" ht="31.5" customHeight="1">
      <c r="A74" s="92" t="s">
        <v>262</v>
      </c>
      <c r="B74" s="196" t="s">
        <v>297</v>
      </c>
      <c r="C74" s="196"/>
      <c r="D74" s="196"/>
      <c r="E74" s="196"/>
      <c r="F74" s="196"/>
      <c r="G74" s="196"/>
      <c r="I74" s="8"/>
      <c r="J74" s="8"/>
      <c r="L74" s="195" t="s">
        <v>292</v>
      </c>
      <c r="M74" s="195"/>
      <c r="N74" s="195"/>
    </row>
    <row r="75" spans="2:14" s="12" customFormat="1" ht="18" customHeight="1">
      <c r="B75" s="192" t="s">
        <v>260</v>
      </c>
      <c r="C75" s="193"/>
      <c r="D75" s="193"/>
      <c r="E75" s="193"/>
      <c r="F75" s="193"/>
      <c r="G75" s="194"/>
      <c r="H75" s="44"/>
      <c r="I75" s="356" t="s">
        <v>36</v>
      </c>
      <c r="J75" s="356"/>
      <c r="L75" s="203" t="s">
        <v>22</v>
      </c>
      <c r="M75" s="203"/>
      <c r="N75" s="203"/>
    </row>
    <row r="76" spans="2:14" s="12" customFormat="1" ht="19.5" customHeight="1">
      <c r="B76" s="196"/>
      <c r="C76" s="196"/>
      <c r="D76" s="196"/>
      <c r="E76" s="196"/>
      <c r="F76" s="196"/>
      <c r="G76" s="196"/>
      <c r="H76" s="44"/>
      <c r="I76" s="2"/>
      <c r="J76" s="2"/>
      <c r="L76" s="2"/>
      <c r="M76" s="2"/>
      <c r="N76" s="2"/>
    </row>
    <row r="77" spans="2:7" ht="24" customHeight="1">
      <c r="B77" s="201" t="s">
        <v>261</v>
      </c>
      <c r="C77" s="202"/>
      <c r="D77" s="202"/>
      <c r="E77" s="202"/>
      <c r="F77" s="202"/>
      <c r="G77" s="200"/>
    </row>
    <row r="78" spans="1:6" s="1" customFormat="1" ht="12.75">
      <c r="A78" s="93" t="s">
        <v>301</v>
      </c>
      <c r="B78" s="58"/>
      <c r="F78" s="80"/>
    </row>
    <row r="79" spans="1:6" s="1" customFormat="1" ht="18" customHeight="1">
      <c r="A79" s="25" t="s">
        <v>9</v>
      </c>
      <c r="B79" s="25"/>
      <c r="F79" s="80"/>
    </row>
    <row r="80" spans="1:14" s="78" customFormat="1" ht="15">
      <c r="A80" s="89" t="s">
        <v>59</v>
      </c>
      <c r="B80" s="79" t="s">
        <v>263</v>
      </c>
      <c r="C80" s="90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3" s="78" customFormat="1" ht="13.5" customHeight="1">
      <c r="A81" s="79"/>
      <c r="B81" s="79" t="s">
        <v>264</v>
      </c>
      <c r="C81" s="91"/>
    </row>
    <row r="82" spans="1:14" ht="13.5" customHeight="1">
      <c r="A82" s="199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</row>
    <row r="83" spans="1:10" ht="19.5" customHeight="1">
      <c r="A83" s="197" t="s">
        <v>81</v>
      </c>
      <c r="B83" s="198"/>
      <c r="C83" s="198"/>
      <c r="D83" s="198"/>
      <c r="E83" s="198"/>
      <c r="F83" s="198"/>
      <c r="G83" s="198"/>
      <c r="H83" s="198"/>
      <c r="I83" s="198"/>
      <c r="J83" s="198"/>
    </row>
    <row r="84" spans="1:7" ht="9" customHeight="1">
      <c r="A84" s="67" t="s">
        <v>78</v>
      </c>
      <c r="B84" s="67"/>
      <c r="C84" s="67"/>
      <c r="D84" s="67"/>
      <c r="E84" s="67"/>
      <c r="F84" s="81"/>
      <c r="G84" s="66"/>
    </row>
    <row r="85" spans="1:7" ht="9" customHeight="1" thickBot="1">
      <c r="A85" s="68" t="s">
        <v>76</v>
      </c>
      <c r="B85" s="354" t="s">
        <v>77</v>
      </c>
      <c r="C85" s="355"/>
      <c r="D85" s="355"/>
      <c r="E85" s="355"/>
      <c r="F85" s="74"/>
      <c r="G85" s="66"/>
    </row>
    <row r="86" spans="1:10" ht="14.25" customHeight="1">
      <c r="A86" s="69" t="s">
        <v>80</v>
      </c>
      <c r="B86" s="347">
        <v>44096</v>
      </c>
      <c r="C86" s="348"/>
      <c r="D86" s="348"/>
      <c r="E86" s="348"/>
      <c r="F86" s="348"/>
      <c r="G86" s="349"/>
      <c r="H86" s="349"/>
      <c r="I86" s="349"/>
      <c r="J86" s="350"/>
    </row>
    <row r="87" spans="1:10" ht="14.25" customHeight="1" thickBot="1">
      <c r="A87" s="70" t="s">
        <v>79</v>
      </c>
      <c r="B87" s="365" t="str">
        <f>INDEX(Справочная!A1:A198,B89)</f>
        <v>Солтонская</v>
      </c>
      <c r="C87" s="366"/>
      <c r="D87" s="366"/>
      <c r="E87" s="366"/>
      <c r="F87" s="366"/>
      <c r="G87" s="367"/>
      <c r="H87" s="367"/>
      <c r="I87" s="367"/>
      <c r="J87" s="368"/>
    </row>
    <row r="89" spans="1:3" ht="12.75">
      <c r="A89" s="59"/>
      <c r="B89" s="65">
        <v>58</v>
      </c>
      <c r="C89" s="64"/>
    </row>
    <row r="91" ht="12.75"/>
    <row r="92" ht="12.75"/>
    <row r="93" spans="1:2" ht="15.75">
      <c r="A93" s="61"/>
      <c r="B93" s="62"/>
    </row>
  </sheetData>
  <sheetProtection/>
  <mergeCells count="221">
    <mergeCell ref="C36:C37"/>
    <mergeCell ref="D36:D37"/>
    <mergeCell ref="D40:D41"/>
    <mergeCell ref="E47:F47"/>
    <mergeCell ref="C40:C41"/>
    <mergeCell ref="E46:F46"/>
    <mergeCell ref="E41:F41"/>
    <mergeCell ref="E44:F44"/>
    <mergeCell ref="E45:F45"/>
    <mergeCell ref="E42:F42"/>
    <mergeCell ref="B87:J87"/>
    <mergeCell ref="L59:M59"/>
    <mergeCell ref="L60:M60"/>
    <mergeCell ref="L61:M61"/>
    <mergeCell ref="L62:M62"/>
    <mergeCell ref="K58:K59"/>
    <mergeCell ref="B73:G73"/>
    <mergeCell ref="B72:G72"/>
    <mergeCell ref="I75:J75"/>
    <mergeCell ref="H60:I60"/>
    <mergeCell ref="H57:I57"/>
    <mergeCell ref="E62:F62"/>
    <mergeCell ref="E60:F60"/>
    <mergeCell ref="E67:F67"/>
    <mergeCell ref="H61:I61"/>
    <mergeCell ref="H66:I66"/>
    <mergeCell ref="H67:I67"/>
    <mergeCell ref="E63:F63"/>
    <mergeCell ref="G58:G59"/>
    <mergeCell ref="E66:F66"/>
    <mergeCell ref="L56:M56"/>
    <mergeCell ref="E65:F65"/>
    <mergeCell ref="B86:J86"/>
    <mergeCell ref="E58:F59"/>
    <mergeCell ref="H58:I59"/>
    <mergeCell ref="L63:M63"/>
    <mergeCell ref="B85:E85"/>
    <mergeCell ref="I71:J71"/>
    <mergeCell ref="B71:G71"/>
    <mergeCell ref="H73:I73"/>
    <mergeCell ref="B24:B27"/>
    <mergeCell ref="D24:N24"/>
    <mergeCell ref="H65:I65"/>
    <mergeCell ref="L71:N71"/>
    <mergeCell ref="L65:M65"/>
    <mergeCell ref="L67:M67"/>
    <mergeCell ref="L66:M66"/>
    <mergeCell ref="L70:N70"/>
    <mergeCell ref="E26:I26"/>
    <mergeCell ref="H27:I27"/>
    <mergeCell ref="M12:N12"/>
    <mergeCell ref="G10:H10"/>
    <mergeCell ref="M10:N10"/>
    <mergeCell ref="E64:F64"/>
    <mergeCell ref="E57:F57"/>
    <mergeCell ref="E61:F61"/>
    <mergeCell ref="E54:F54"/>
    <mergeCell ref="L57:M57"/>
    <mergeCell ref="G12:H12"/>
    <mergeCell ref="K11:L11"/>
    <mergeCell ref="A12:E12"/>
    <mergeCell ref="A13:E13"/>
    <mergeCell ref="A11:E11"/>
    <mergeCell ref="A3:E5"/>
    <mergeCell ref="A6:E6"/>
    <mergeCell ref="A7:E7"/>
    <mergeCell ref="A8:E8"/>
    <mergeCell ref="A9:E9"/>
    <mergeCell ref="A10:E10"/>
    <mergeCell ref="G7:H7"/>
    <mergeCell ref="I3:N3"/>
    <mergeCell ref="M4:N5"/>
    <mergeCell ref="K6:L6"/>
    <mergeCell ref="I7:J7"/>
    <mergeCell ref="K7:L7"/>
    <mergeCell ref="M8:N8"/>
    <mergeCell ref="K8:L8"/>
    <mergeCell ref="I8:J8"/>
    <mergeCell ref="M6:N6"/>
    <mergeCell ref="K4:L5"/>
    <mergeCell ref="F3:F5"/>
    <mergeCell ref="G6:H6"/>
    <mergeCell ref="G3:H5"/>
    <mergeCell ref="I4:J5"/>
    <mergeCell ref="I6:J6"/>
    <mergeCell ref="K12:L12"/>
    <mergeCell ref="I12:J12"/>
    <mergeCell ref="K10:L10"/>
    <mergeCell ref="G8:H8"/>
    <mergeCell ref="G11:H11"/>
    <mergeCell ref="I10:J10"/>
    <mergeCell ref="K9:L9"/>
    <mergeCell ref="I9:J9"/>
    <mergeCell ref="G9:H9"/>
    <mergeCell ref="M11:N11"/>
    <mergeCell ref="H64:I64"/>
    <mergeCell ref="L64:M64"/>
    <mergeCell ref="I13:J13"/>
    <mergeCell ref="N25:N27"/>
    <mergeCell ref="K15:L15"/>
    <mergeCell ref="M13:N13"/>
    <mergeCell ref="M14:N14"/>
    <mergeCell ref="M15:N15"/>
    <mergeCell ref="K13:L13"/>
    <mergeCell ref="K14:L14"/>
    <mergeCell ref="A23:N23"/>
    <mergeCell ref="A14:E14"/>
    <mergeCell ref="B19:N19"/>
    <mergeCell ref="B20:N20"/>
    <mergeCell ref="I14:J14"/>
    <mergeCell ref="I15:J15"/>
    <mergeCell ref="J25:M25"/>
    <mergeCell ref="E27:F27"/>
    <mergeCell ref="D25:I25"/>
    <mergeCell ref="C24:C27"/>
    <mergeCell ref="J26:J27"/>
    <mergeCell ref="K26:M26"/>
    <mergeCell ref="K1:N1"/>
    <mergeCell ref="A2:N2"/>
    <mergeCell ref="L27:M27"/>
    <mergeCell ref="M7:N7"/>
    <mergeCell ref="M9:N9"/>
    <mergeCell ref="A15:E15"/>
    <mergeCell ref="A24:A27"/>
    <mergeCell ref="D26:D27"/>
    <mergeCell ref="B18:N18"/>
    <mergeCell ref="I11:J11"/>
    <mergeCell ref="G13:H13"/>
    <mergeCell ref="G14:H14"/>
    <mergeCell ref="G15:H15"/>
    <mergeCell ref="E51:F51"/>
    <mergeCell ref="E38:F38"/>
    <mergeCell ref="H40:I40"/>
    <mergeCell ref="H36:I36"/>
    <mergeCell ref="E39:F39"/>
    <mergeCell ref="H37:I37"/>
    <mergeCell ref="E28:F28"/>
    <mergeCell ref="L32:M32"/>
    <mergeCell ref="L51:M51"/>
    <mergeCell ref="L50:M50"/>
    <mergeCell ref="E33:F33"/>
    <mergeCell ref="E34:F34"/>
    <mergeCell ref="E35:F35"/>
    <mergeCell ref="E37:F37"/>
    <mergeCell ref="E43:F43"/>
    <mergeCell ref="H39:I39"/>
    <mergeCell ref="H46:I46"/>
    <mergeCell ref="E55:F55"/>
    <mergeCell ref="E56:F56"/>
    <mergeCell ref="H30:I30"/>
    <mergeCell ref="H31:I31"/>
    <mergeCell ref="H32:I32"/>
    <mergeCell ref="E49:F49"/>
    <mergeCell ref="E50:F50"/>
    <mergeCell ref="H56:I56"/>
    <mergeCell ref="E48:F48"/>
    <mergeCell ref="E53:F53"/>
    <mergeCell ref="L43:M43"/>
    <mergeCell ref="L48:M48"/>
    <mergeCell ref="H43:I43"/>
    <mergeCell ref="H49:I49"/>
    <mergeCell ref="H47:I47"/>
    <mergeCell ref="H42:I42"/>
    <mergeCell ref="H44:I44"/>
    <mergeCell ref="H48:I48"/>
    <mergeCell ref="H38:I38"/>
    <mergeCell ref="L37:M37"/>
    <mergeCell ref="H41:I41"/>
    <mergeCell ref="L38:M38"/>
    <mergeCell ref="L39:M39"/>
    <mergeCell ref="L53:M53"/>
    <mergeCell ref="L46:M46"/>
    <mergeCell ref="L47:M47"/>
    <mergeCell ref="L40:M41"/>
    <mergeCell ref="L44:M44"/>
    <mergeCell ref="E31:F31"/>
    <mergeCell ref="E30:F30"/>
    <mergeCell ref="L30:M30"/>
    <mergeCell ref="L31:M31"/>
    <mergeCell ref="L33:M33"/>
    <mergeCell ref="H54:I54"/>
    <mergeCell ref="H33:I33"/>
    <mergeCell ref="H34:I34"/>
    <mergeCell ref="H35:I35"/>
    <mergeCell ref="L36:M36"/>
    <mergeCell ref="A83:J83"/>
    <mergeCell ref="A82:N82"/>
    <mergeCell ref="B77:G77"/>
    <mergeCell ref="L75:N75"/>
    <mergeCell ref="B76:G76"/>
    <mergeCell ref="L28:M28"/>
    <mergeCell ref="H28:I28"/>
    <mergeCell ref="H29:I29"/>
    <mergeCell ref="L29:M29"/>
    <mergeCell ref="E29:F29"/>
    <mergeCell ref="L54:M54"/>
    <mergeCell ref="L58:M58"/>
    <mergeCell ref="J52:J53"/>
    <mergeCell ref="E32:F32"/>
    <mergeCell ref="B70:G70"/>
    <mergeCell ref="B75:G75"/>
    <mergeCell ref="L74:N74"/>
    <mergeCell ref="B74:G74"/>
    <mergeCell ref="L34:M34"/>
    <mergeCell ref="L35:M35"/>
    <mergeCell ref="H62:I62"/>
    <mergeCell ref="H63:I63"/>
    <mergeCell ref="N40:N41"/>
    <mergeCell ref="H45:I45"/>
    <mergeCell ref="L55:M55"/>
    <mergeCell ref="H52:I52"/>
    <mergeCell ref="L52:M52"/>
    <mergeCell ref="L45:M45"/>
    <mergeCell ref="L42:M42"/>
    <mergeCell ref="L49:M49"/>
    <mergeCell ref="H53:I53"/>
    <mergeCell ref="J40:J41"/>
    <mergeCell ref="K40:K41"/>
    <mergeCell ref="H50:I50"/>
    <mergeCell ref="H55:I55"/>
    <mergeCell ref="H51:I51"/>
  </mergeCells>
  <printOptions/>
  <pageMargins left="0.5905511811023623" right="0.5905511811023623" top="0.7874015748031497" bottom="0.5905511811023623" header="0.5" footer="0.5"/>
  <pageSetup firstPageNumber="2" useFirstPageNumber="1" fitToHeight="7" horizontalDpi="600" verticalDpi="600" orientation="landscape" paperSize="9" scale="80" r:id="rId2"/>
  <headerFooter alignWithMargins="0">
    <oddHeader>&amp;RФорма 0503604 с.&amp;P</oddHeader>
  </headerFooter>
  <rowBreaks count="4" manualBreakCount="4">
    <brk id="34" max="13" man="1"/>
    <brk id="48" max="13" man="1"/>
    <brk id="56" max="13" man="1"/>
    <brk id="64" max="1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"/>
  <sheetViews>
    <sheetView showGridLines="0" zoomScalePageLayoutView="0" workbookViewId="0" topLeftCell="A1">
      <selection activeCell="H11" sqref="H11"/>
    </sheetView>
  </sheetViews>
  <sheetFormatPr defaultColWidth="9.125" defaultRowHeight="12.75"/>
  <cols>
    <col min="1" max="1" width="3.875" style="5" customWidth="1"/>
    <col min="2" max="3" width="4.50390625" style="5" customWidth="1"/>
    <col min="4" max="4" width="4.00390625" style="5" customWidth="1"/>
    <col min="5" max="5" width="4.625" style="5" customWidth="1"/>
    <col min="6" max="6" width="3.875" style="5" customWidth="1"/>
    <col min="7" max="8" width="4.00390625" style="5" customWidth="1"/>
    <col min="9" max="9" width="3.50390625" style="5" customWidth="1"/>
    <col min="10" max="10" width="2.375" style="5" customWidth="1"/>
    <col min="11" max="11" width="4.375" style="5" customWidth="1"/>
    <col min="12" max="12" width="4.875" style="5" customWidth="1"/>
    <col min="13" max="13" width="4.375" style="5" customWidth="1"/>
    <col min="14" max="14" width="4.625" style="5" customWidth="1"/>
    <col min="15" max="15" width="5.125" style="5" customWidth="1"/>
    <col min="16" max="16" width="5.875" style="5" customWidth="1"/>
    <col min="17" max="17" width="4.125" style="5" customWidth="1"/>
    <col min="18" max="18" width="5.00390625" style="5" customWidth="1"/>
    <col min="19" max="19" width="2.00390625" style="5" customWidth="1"/>
    <col min="20" max="20" width="6.375" style="5" customWidth="1"/>
    <col min="21" max="21" width="4.00390625" style="5" customWidth="1"/>
    <col min="22" max="23" width="4.50390625" style="5" customWidth="1"/>
    <col min="24" max="24" width="6.00390625" style="5" customWidth="1"/>
    <col min="25" max="25" width="4.375" style="5" customWidth="1"/>
    <col min="26" max="27" width="4.875" style="5" customWidth="1"/>
    <col min="28" max="28" width="7.375" style="5" customWidth="1"/>
    <col min="29" max="29" width="4.625" style="5" customWidth="1"/>
    <col min="30" max="16384" width="9.125" style="5" customWidth="1"/>
  </cols>
  <sheetData>
    <row r="1" spans="1:29" ht="74.25" customHeight="1">
      <c r="A1" s="7"/>
      <c r="K1" s="2"/>
      <c r="L1" s="2"/>
      <c r="M1" s="2"/>
      <c r="N1" s="2"/>
      <c r="O1" s="2"/>
      <c r="P1" s="385" t="s">
        <v>286</v>
      </c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</row>
    <row r="3" ht="4.5" customHeight="1"/>
    <row r="4" spans="1:29" ht="73.5" customHeight="1">
      <c r="A4" s="387" t="s">
        <v>300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</row>
    <row r="5" ht="6.75" customHeight="1"/>
    <row r="6" spans="26:29" ht="12.75" customHeight="1">
      <c r="Z6" s="3"/>
      <c r="AA6" s="3"/>
      <c r="AB6" s="390" t="s">
        <v>3</v>
      </c>
      <c r="AC6" s="390"/>
    </row>
    <row r="7" spans="8:29" ht="21" customHeight="1"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0" t="s">
        <v>41</v>
      </c>
      <c r="Z7" s="19"/>
      <c r="AB7" s="393" t="s">
        <v>14</v>
      </c>
      <c r="AC7" s="393"/>
    </row>
    <row r="8" spans="1:29" ht="29.25" customHeight="1">
      <c r="A8" s="9"/>
      <c r="B8" s="9"/>
      <c r="C8" s="9"/>
      <c r="D8" s="9"/>
      <c r="E8" s="9"/>
      <c r="F8" s="9"/>
      <c r="G8" s="388" t="s">
        <v>57</v>
      </c>
      <c r="H8" s="388"/>
      <c r="I8" s="388"/>
      <c r="J8" s="388"/>
      <c r="K8" s="388"/>
      <c r="L8" s="380" t="s">
        <v>299</v>
      </c>
      <c r="M8" s="380"/>
      <c r="N8" s="380"/>
      <c r="O8" s="380"/>
      <c r="P8" s="380"/>
      <c r="Q8" s="380"/>
      <c r="R8" s="380"/>
      <c r="S8" s="380"/>
      <c r="T8" s="33">
        <v>2020</v>
      </c>
      <c r="U8" s="73" t="s">
        <v>32</v>
      </c>
      <c r="V8" s="33"/>
      <c r="W8" s="33"/>
      <c r="X8" s="3"/>
      <c r="Y8" s="378"/>
      <c r="Z8" s="378"/>
      <c r="AA8" s="378"/>
      <c r="AB8" s="376"/>
      <c r="AC8" s="376"/>
    </row>
    <row r="9" spans="1:29" ht="18" customHeight="1">
      <c r="A9" s="388"/>
      <c r="B9" s="388"/>
      <c r="C9" s="388"/>
      <c r="D9" s="388"/>
      <c r="E9" s="388"/>
      <c r="F9" s="388"/>
      <c r="G9" s="388"/>
      <c r="H9" s="388"/>
      <c r="I9" s="388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"/>
      <c r="Y9" s="378"/>
      <c r="Z9" s="378"/>
      <c r="AA9" s="378"/>
      <c r="AB9" s="376"/>
      <c r="AC9" s="376"/>
    </row>
    <row r="10" spans="1:29" s="9" customFormat="1" ht="34.5" customHeight="1">
      <c r="A10" s="382" t="s">
        <v>236</v>
      </c>
      <c r="B10" s="382"/>
      <c r="C10" s="382"/>
      <c r="D10" s="382"/>
      <c r="E10" s="382"/>
      <c r="F10" s="382"/>
      <c r="G10" s="382"/>
      <c r="H10" s="382"/>
      <c r="I10" s="382"/>
      <c r="J10" s="4"/>
      <c r="K10" s="379" t="s">
        <v>294</v>
      </c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8"/>
      <c r="Z10" s="378"/>
      <c r="AA10" s="378"/>
      <c r="AB10" s="377"/>
      <c r="AC10" s="377"/>
    </row>
    <row r="11" spans="10:29" s="9" customFormat="1" ht="15" customHeight="1">
      <c r="J11" s="373" t="s">
        <v>238</v>
      </c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AB11" s="391"/>
      <c r="AC11" s="391"/>
    </row>
    <row r="12" spans="1:29" s="9" customFormat="1" ht="17.25" customHeight="1">
      <c r="A12" s="374"/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AB12" s="391"/>
      <c r="AC12" s="391"/>
    </row>
    <row r="13" spans="1:29" s="9" customFormat="1" ht="26.25" customHeight="1">
      <c r="A13" s="372" t="s">
        <v>239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AB13" s="391"/>
      <c r="AC13" s="391"/>
    </row>
    <row r="14" spans="1:29" s="9" customFormat="1" ht="48.75" customHeight="1">
      <c r="A14" s="384" t="s">
        <v>237</v>
      </c>
      <c r="B14" s="384"/>
      <c r="C14" s="384"/>
      <c r="D14" s="384"/>
      <c r="E14" s="384"/>
      <c r="F14" s="384"/>
      <c r="G14" s="382"/>
      <c r="H14" s="381" t="s">
        <v>295</v>
      </c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AB14" s="391"/>
      <c r="AC14" s="391"/>
    </row>
    <row r="15" spans="1:29" s="9" customFormat="1" ht="13.5" customHeight="1">
      <c r="A15" s="384"/>
      <c r="B15" s="200"/>
      <c r="C15" s="200"/>
      <c r="D15" s="200"/>
      <c r="E15" s="200"/>
      <c r="F15" s="200"/>
      <c r="G15" s="200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AB15" s="392"/>
      <c r="AC15" s="392"/>
    </row>
    <row r="16" spans="5:29" s="9" customFormat="1" ht="13.5" customHeight="1">
      <c r="E16" s="4"/>
      <c r="F16" s="4"/>
      <c r="AB16" s="392"/>
      <c r="AC16" s="392"/>
    </row>
    <row r="17" spans="1:30" s="9" customFormat="1" ht="17.25" customHeight="1">
      <c r="A17" s="382" t="s">
        <v>45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Y17" s="378" t="s">
        <v>18</v>
      </c>
      <c r="Z17" s="378"/>
      <c r="AA17" s="378"/>
      <c r="AB17" s="389">
        <v>383</v>
      </c>
      <c r="AC17" s="389"/>
      <c r="AD17" s="32"/>
    </row>
    <row r="18" s="9" customFormat="1" ht="13.5">
      <c r="A18" s="63">
        <v>1</v>
      </c>
    </row>
    <row r="19" spans="1:32" s="13" customFormat="1" ht="19.5" customHeight="1">
      <c r="A19" s="33"/>
      <c r="B19" s="33"/>
      <c r="C19" s="33"/>
      <c r="D19" s="33"/>
      <c r="E19" s="33"/>
      <c r="F19" s="33"/>
      <c r="G19" s="42"/>
      <c r="H19" s="42"/>
      <c r="I19" s="42"/>
      <c r="J19" s="42"/>
      <c r="K19" s="42"/>
      <c r="L19" s="42"/>
      <c r="M19" s="42"/>
      <c r="N19" s="42"/>
      <c r="O19" s="42"/>
      <c r="P19" s="3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2"/>
      <c r="AE19" s="42"/>
      <c r="AF19" s="42"/>
    </row>
    <row r="20" s="9" customFormat="1" ht="13.5"/>
    <row r="21" s="9" customFormat="1" ht="13.5"/>
  </sheetData>
  <sheetProtection/>
  <mergeCells count="25">
    <mergeCell ref="P1:AC1"/>
    <mergeCell ref="A4:AC4"/>
    <mergeCell ref="Y9:AA9"/>
    <mergeCell ref="A9:I9"/>
    <mergeCell ref="G8:K8"/>
    <mergeCell ref="AB17:AC17"/>
    <mergeCell ref="AB6:AC6"/>
    <mergeCell ref="AB11:AC16"/>
    <mergeCell ref="AB8:AC8"/>
    <mergeCell ref="AB7:AC7"/>
    <mergeCell ref="Y17:AA17"/>
    <mergeCell ref="H14:X14"/>
    <mergeCell ref="A17:T17"/>
    <mergeCell ref="H15:X15"/>
    <mergeCell ref="A15:G15"/>
    <mergeCell ref="A14:G14"/>
    <mergeCell ref="A13:X13"/>
    <mergeCell ref="J11:X11"/>
    <mergeCell ref="A12:X12"/>
    <mergeCell ref="AB9:AC10"/>
    <mergeCell ref="Y10:AA10"/>
    <mergeCell ref="Y8:AA8"/>
    <mergeCell ref="K10:X10"/>
    <mergeCell ref="L8:S8"/>
    <mergeCell ref="A10:I10"/>
  </mergeCells>
  <printOptions/>
  <pageMargins left="0.5905511811023623" right="0.5905511811023623" top="0.7874015748031497" bottom="0.5905511811023623" header="0" footer="0"/>
  <pageSetup horizontalDpi="600" verticalDpi="600" orientation="landscape" paperSize="9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52.125" style="0" customWidth="1"/>
    <col min="2" max="2" width="51.125" style="0" customWidth="1"/>
    <col min="8" max="8" width="10.125" style="0" bestFit="1" customWidth="1"/>
  </cols>
  <sheetData>
    <row r="1" spans="1:2" ht="12.75">
      <c r="A1" s="75" t="s">
        <v>86</v>
      </c>
      <c r="B1" s="76" t="s">
        <v>87</v>
      </c>
    </row>
    <row r="2" spans="1:2" ht="12.75">
      <c r="A2" s="76" t="s">
        <v>88</v>
      </c>
      <c r="B2" s="76" t="s">
        <v>89</v>
      </c>
    </row>
    <row r="3" spans="1:2" ht="12.75">
      <c r="A3" s="76" t="s">
        <v>90</v>
      </c>
      <c r="B3" s="76" t="s">
        <v>91</v>
      </c>
    </row>
    <row r="4" spans="1:2" ht="12.75">
      <c r="A4" s="76" t="s">
        <v>92</v>
      </c>
      <c r="B4" s="76" t="s">
        <v>93</v>
      </c>
    </row>
    <row r="5" spans="1:2" ht="12.75">
      <c r="A5" s="76" t="s">
        <v>94</v>
      </c>
      <c r="B5" s="76" t="s">
        <v>95</v>
      </c>
    </row>
    <row r="6" spans="1:2" ht="12.75">
      <c r="A6" s="76" t="s">
        <v>96</v>
      </c>
      <c r="B6" s="76" t="s">
        <v>97</v>
      </c>
    </row>
    <row r="7" spans="1:2" ht="12.75">
      <c r="A7" s="75" t="s">
        <v>98</v>
      </c>
      <c r="B7" s="76" t="s">
        <v>99</v>
      </c>
    </row>
    <row r="8" spans="1:8" ht="12.75">
      <c r="A8" s="76" t="s">
        <v>100</v>
      </c>
      <c r="B8" s="76" t="s">
        <v>101</v>
      </c>
      <c r="H8" s="60"/>
    </row>
    <row r="9" spans="1:8" ht="12.75">
      <c r="A9" s="76" t="s">
        <v>102</v>
      </c>
      <c r="B9" s="76" t="s">
        <v>103</v>
      </c>
      <c r="H9" s="60"/>
    </row>
    <row r="10" spans="1:2" ht="12.75">
      <c r="A10" s="76" t="s">
        <v>104</v>
      </c>
      <c r="B10" s="76" t="s">
        <v>105</v>
      </c>
    </row>
    <row r="11" spans="1:2" ht="12.75">
      <c r="A11" s="76" t="s">
        <v>106</v>
      </c>
      <c r="B11" s="76" t="s">
        <v>107</v>
      </c>
    </row>
    <row r="12" spans="1:2" ht="12.75">
      <c r="A12" s="76" t="s">
        <v>108</v>
      </c>
      <c r="B12" s="76" t="s">
        <v>109</v>
      </c>
    </row>
    <row r="13" spans="1:2" ht="12.75">
      <c r="A13" s="76" t="s">
        <v>110</v>
      </c>
      <c r="B13" s="76" t="s">
        <v>111</v>
      </c>
    </row>
    <row r="14" spans="1:2" ht="12.75">
      <c r="A14" s="76" t="s">
        <v>112</v>
      </c>
      <c r="B14" s="76" t="s">
        <v>113</v>
      </c>
    </row>
    <row r="15" spans="1:2" ht="12.75">
      <c r="A15" s="76" t="s">
        <v>114</v>
      </c>
      <c r="B15" s="76" t="s">
        <v>115</v>
      </c>
    </row>
    <row r="16" spans="1:2" ht="12.75">
      <c r="A16" s="75" t="s">
        <v>116</v>
      </c>
      <c r="B16" s="76" t="s">
        <v>117</v>
      </c>
    </row>
    <row r="17" spans="1:2" ht="12.75">
      <c r="A17" s="76" t="s">
        <v>118</v>
      </c>
      <c r="B17" s="76" t="s">
        <v>119</v>
      </c>
    </row>
    <row r="18" spans="1:2" ht="12.75">
      <c r="A18" s="76" t="s">
        <v>120</v>
      </c>
      <c r="B18" s="76" t="s">
        <v>121</v>
      </c>
    </row>
    <row r="19" spans="1:2" ht="12.75">
      <c r="A19" s="75" t="s">
        <v>122</v>
      </c>
      <c r="B19" s="76" t="s">
        <v>123</v>
      </c>
    </row>
    <row r="20" spans="1:2" ht="12.75">
      <c r="A20" s="76" t="s">
        <v>124</v>
      </c>
      <c r="B20" s="76" t="s">
        <v>125</v>
      </c>
    </row>
    <row r="21" spans="1:2" ht="12.75">
      <c r="A21" s="76" t="s">
        <v>126</v>
      </c>
      <c r="B21" s="76" t="s">
        <v>127</v>
      </c>
    </row>
    <row r="22" spans="1:2" ht="12.75">
      <c r="A22" s="76" t="s">
        <v>128</v>
      </c>
      <c r="B22" s="76" t="s">
        <v>129</v>
      </c>
    </row>
    <row r="23" spans="1:2" ht="12.75">
      <c r="A23" s="76" t="s">
        <v>130</v>
      </c>
      <c r="B23" s="76" t="s">
        <v>131</v>
      </c>
    </row>
    <row r="24" spans="1:2" ht="12.75">
      <c r="A24" s="76" t="s">
        <v>132</v>
      </c>
      <c r="B24" s="76" t="s">
        <v>133</v>
      </c>
    </row>
    <row r="25" spans="1:2" ht="12.75">
      <c r="A25" s="76" t="s">
        <v>134</v>
      </c>
      <c r="B25" s="76" t="s">
        <v>135</v>
      </c>
    </row>
    <row r="26" spans="1:2" ht="12.75">
      <c r="A26" s="76" t="s">
        <v>136</v>
      </c>
      <c r="B26" s="76" t="s">
        <v>137</v>
      </c>
    </row>
    <row r="27" spans="1:2" ht="12.75">
      <c r="A27" s="76" t="s">
        <v>138</v>
      </c>
      <c r="B27" s="76" t="s">
        <v>139</v>
      </c>
    </row>
    <row r="28" spans="1:2" ht="12.75">
      <c r="A28" s="76" t="s">
        <v>140</v>
      </c>
      <c r="B28" s="76" t="s">
        <v>141</v>
      </c>
    </row>
    <row r="29" spans="1:2" ht="12.75">
      <c r="A29" s="75" t="s">
        <v>142</v>
      </c>
      <c r="B29" s="76" t="s">
        <v>143</v>
      </c>
    </row>
    <row r="30" spans="1:2" ht="12.75">
      <c r="A30" s="76" t="s">
        <v>144</v>
      </c>
      <c r="B30" s="76" t="s">
        <v>145</v>
      </c>
    </row>
    <row r="31" spans="1:2" ht="12.75">
      <c r="A31" s="76" t="s">
        <v>146</v>
      </c>
      <c r="B31" s="76" t="s">
        <v>147</v>
      </c>
    </row>
    <row r="32" spans="1:2" ht="12.75">
      <c r="A32" s="76" t="s">
        <v>148</v>
      </c>
      <c r="B32" s="76" t="s">
        <v>149</v>
      </c>
    </row>
    <row r="33" spans="1:2" ht="12.75">
      <c r="A33" s="76" t="s">
        <v>150</v>
      </c>
      <c r="B33" s="76" t="s">
        <v>151</v>
      </c>
    </row>
    <row r="34" spans="1:2" ht="12.75">
      <c r="A34" s="76" t="s">
        <v>152</v>
      </c>
      <c r="B34" s="76" t="s">
        <v>153</v>
      </c>
    </row>
    <row r="35" spans="1:2" ht="12.75">
      <c r="A35" s="76" t="s">
        <v>154</v>
      </c>
      <c r="B35" s="76" t="s">
        <v>155</v>
      </c>
    </row>
    <row r="36" spans="1:2" ht="12.75">
      <c r="A36" s="76" t="s">
        <v>156</v>
      </c>
      <c r="B36" s="76" t="s">
        <v>157</v>
      </c>
    </row>
    <row r="37" spans="1:2" ht="12.75">
      <c r="A37" s="76" t="s">
        <v>158</v>
      </c>
      <c r="B37" s="76" t="s">
        <v>159</v>
      </c>
    </row>
    <row r="38" spans="1:2" ht="12.75">
      <c r="A38" s="76" t="s">
        <v>160</v>
      </c>
      <c r="B38" s="76" t="s">
        <v>161</v>
      </c>
    </row>
    <row r="39" spans="1:2" ht="12.75">
      <c r="A39" s="76" t="s">
        <v>162</v>
      </c>
      <c r="B39" s="76" t="s">
        <v>163</v>
      </c>
    </row>
    <row r="40" spans="1:2" ht="12.75">
      <c r="A40" s="76" t="s">
        <v>164</v>
      </c>
      <c r="B40" s="76" t="s">
        <v>165</v>
      </c>
    </row>
    <row r="41" spans="1:2" ht="12.75">
      <c r="A41" s="76" t="s">
        <v>166</v>
      </c>
      <c r="B41" s="76" t="s">
        <v>167</v>
      </c>
    </row>
    <row r="42" spans="1:2" ht="12.75">
      <c r="A42" s="76" t="s">
        <v>168</v>
      </c>
      <c r="B42" s="76" t="s">
        <v>169</v>
      </c>
    </row>
    <row r="43" spans="1:2" ht="12.75">
      <c r="A43" s="76" t="s">
        <v>170</v>
      </c>
      <c r="B43" s="76" t="s">
        <v>171</v>
      </c>
    </row>
    <row r="44" spans="1:2" ht="12.75">
      <c r="A44" s="76" t="s">
        <v>172</v>
      </c>
      <c r="B44" s="76" t="s">
        <v>173</v>
      </c>
    </row>
    <row r="45" spans="1:2" ht="12.75">
      <c r="A45" s="76" t="s">
        <v>174</v>
      </c>
      <c r="B45" s="76" t="s">
        <v>175</v>
      </c>
    </row>
    <row r="46" spans="1:2" ht="12.75">
      <c r="A46" s="76" t="s">
        <v>176</v>
      </c>
      <c r="B46" s="76" t="s">
        <v>177</v>
      </c>
    </row>
    <row r="47" spans="1:2" ht="12.75">
      <c r="A47" s="76" t="s">
        <v>178</v>
      </c>
      <c r="B47" s="76" t="s">
        <v>179</v>
      </c>
    </row>
    <row r="48" spans="1:2" ht="12.75">
      <c r="A48" s="76" t="s">
        <v>180</v>
      </c>
      <c r="B48" s="76" t="s">
        <v>181</v>
      </c>
    </row>
    <row r="49" spans="1:2" ht="12.75">
      <c r="A49" s="76" t="s">
        <v>182</v>
      </c>
      <c r="B49" s="76" t="s">
        <v>183</v>
      </c>
    </row>
    <row r="50" spans="1:2" ht="12.75">
      <c r="A50" s="76" t="s">
        <v>184</v>
      </c>
      <c r="B50" s="76" t="s">
        <v>185</v>
      </c>
    </row>
    <row r="51" spans="1:2" ht="12.75">
      <c r="A51" s="76" t="s">
        <v>186</v>
      </c>
      <c r="B51" s="76" t="s">
        <v>187</v>
      </c>
    </row>
    <row r="52" spans="1:2" ht="12.75">
      <c r="A52" s="76" t="s">
        <v>188</v>
      </c>
      <c r="B52" s="76" t="s">
        <v>189</v>
      </c>
    </row>
    <row r="53" spans="1:2" ht="12.75">
      <c r="A53" s="76" t="s">
        <v>190</v>
      </c>
      <c r="B53" s="76" t="s">
        <v>191</v>
      </c>
    </row>
    <row r="54" spans="1:2" ht="12.75">
      <c r="A54" s="76" t="s">
        <v>192</v>
      </c>
      <c r="B54" s="76" t="s">
        <v>193</v>
      </c>
    </row>
    <row r="55" spans="1:2" ht="12.75">
      <c r="A55" s="76" t="s">
        <v>194</v>
      </c>
      <c r="B55" s="76" t="s">
        <v>195</v>
      </c>
    </row>
    <row r="56" spans="1:2" ht="12.75">
      <c r="A56" s="76" t="s">
        <v>196</v>
      </c>
      <c r="B56" s="76" t="s">
        <v>197</v>
      </c>
    </row>
    <row r="57" spans="1:2" ht="12.75">
      <c r="A57" s="76" t="s">
        <v>198</v>
      </c>
      <c r="B57" s="76" t="s">
        <v>199</v>
      </c>
    </row>
    <row r="58" spans="1:2" ht="12.75">
      <c r="A58" s="76" t="s">
        <v>200</v>
      </c>
      <c r="B58" s="76" t="s">
        <v>201</v>
      </c>
    </row>
    <row r="59" spans="1:2" ht="12.75">
      <c r="A59" s="76" t="s">
        <v>202</v>
      </c>
      <c r="B59" s="76" t="s">
        <v>203</v>
      </c>
    </row>
    <row r="60" spans="1:2" ht="12.75">
      <c r="A60" s="76" t="s">
        <v>204</v>
      </c>
      <c r="B60" s="76" t="s">
        <v>205</v>
      </c>
    </row>
    <row r="61" spans="1:2" ht="12.75">
      <c r="A61" s="76" t="s">
        <v>206</v>
      </c>
      <c r="B61" s="76" t="s">
        <v>207</v>
      </c>
    </row>
    <row r="62" spans="1:2" ht="12.75">
      <c r="A62" s="76" t="s">
        <v>208</v>
      </c>
      <c r="B62" s="76" t="s">
        <v>209</v>
      </c>
    </row>
    <row r="63" spans="1:2" ht="12.75">
      <c r="A63" s="76" t="s">
        <v>210</v>
      </c>
      <c r="B63" s="76" t="s">
        <v>211</v>
      </c>
    </row>
    <row r="64" spans="1:2" ht="12.75">
      <c r="A64" s="76" t="s">
        <v>212</v>
      </c>
      <c r="B64" s="76" t="s">
        <v>213</v>
      </c>
    </row>
    <row r="65" spans="1:2" ht="12.75">
      <c r="A65" s="76" t="s">
        <v>214</v>
      </c>
      <c r="B65" s="76" t="s">
        <v>215</v>
      </c>
    </row>
    <row r="66" spans="1:2" ht="12.75">
      <c r="A66" s="76" t="s">
        <v>216</v>
      </c>
      <c r="B66" s="76" t="s">
        <v>217</v>
      </c>
    </row>
    <row r="67" spans="1:2" ht="12.75">
      <c r="A67" s="76" t="s">
        <v>218</v>
      </c>
      <c r="B67" s="76" t="s">
        <v>219</v>
      </c>
    </row>
    <row r="68" spans="1:2" ht="12.75">
      <c r="A68" s="76" t="s">
        <v>220</v>
      </c>
      <c r="B68" s="76" t="s">
        <v>221</v>
      </c>
    </row>
    <row r="69" spans="1:2" ht="12.75">
      <c r="A69" s="76" t="s">
        <v>222</v>
      </c>
      <c r="B69" s="76" t="s">
        <v>223</v>
      </c>
    </row>
    <row r="70" spans="1:2" ht="12.75">
      <c r="A70" s="76" t="s">
        <v>224</v>
      </c>
      <c r="B70" s="76" t="s">
        <v>225</v>
      </c>
    </row>
    <row r="71" spans="1:2" ht="12.75">
      <c r="A71" s="76" t="s">
        <v>226</v>
      </c>
      <c r="B71" s="76" t="s">
        <v>227</v>
      </c>
    </row>
    <row r="72" spans="1:2" ht="12.75">
      <c r="A72" s="76" t="s">
        <v>228</v>
      </c>
      <c r="B72" s="76" t="s">
        <v>229</v>
      </c>
    </row>
    <row r="73" spans="1:2" ht="12.75">
      <c r="A73" s="76" t="s">
        <v>230</v>
      </c>
      <c r="B73" s="76" t="s">
        <v>231</v>
      </c>
    </row>
    <row r="74" spans="1:2" ht="12.75">
      <c r="A74" s="76" t="s">
        <v>232</v>
      </c>
      <c r="B74" s="76" t="s">
        <v>233</v>
      </c>
    </row>
    <row r="75" spans="1:2" ht="12.75">
      <c r="A75" s="75" t="s">
        <v>234</v>
      </c>
      <c r="B75" s="76" t="s">
        <v>235</v>
      </c>
    </row>
    <row r="76" spans="1:2" ht="12.75">
      <c r="A76" s="71"/>
      <c r="B76" s="71"/>
    </row>
    <row r="77" spans="1:2" ht="12.75">
      <c r="A77" s="71"/>
      <c r="B77" s="71"/>
    </row>
    <row r="78" spans="1:2" ht="12.75">
      <c r="A78" s="71"/>
      <c r="B78" s="71"/>
    </row>
    <row r="79" spans="1:2" ht="12.75">
      <c r="A79" s="71"/>
      <c r="B79" s="71"/>
    </row>
    <row r="80" spans="1:2" ht="12.75">
      <c r="A80" s="71"/>
      <c r="B80" s="71"/>
    </row>
    <row r="81" spans="1:2" ht="12.75">
      <c r="A81" s="71"/>
      <c r="B81" s="71"/>
    </row>
    <row r="82" spans="1:2" ht="12.75">
      <c r="A82" s="71"/>
      <c r="B82" s="71"/>
    </row>
    <row r="83" spans="1:2" ht="12.75">
      <c r="A83" s="71"/>
      <c r="B83" s="71"/>
    </row>
    <row r="84" spans="1:2" ht="12.75">
      <c r="A84" s="71"/>
      <c r="B84" s="71"/>
    </row>
    <row r="85" spans="1:2" ht="12.75">
      <c r="A85" s="71"/>
      <c r="B85" s="71"/>
    </row>
    <row r="86" spans="1:2" ht="12.75">
      <c r="A86" s="71"/>
      <c r="B86" s="71"/>
    </row>
    <row r="87" spans="1:2" ht="12.75">
      <c r="A87" s="71"/>
      <c r="B87" s="71"/>
    </row>
    <row r="88" spans="1:2" ht="12.75">
      <c r="A88" s="71"/>
      <c r="B88" s="71"/>
    </row>
    <row r="89" spans="1:2" ht="12.75">
      <c r="A89" s="71"/>
      <c r="B89" s="71"/>
    </row>
    <row r="90" spans="1:2" ht="12.75">
      <c r="A90" s="71"/>
      <c r="B90" s="71"/>
    </row>
    <row r="91" spans="1:2" ht="12.75">
      <c r="A91" s="71"/>
      <c r="B91" s="71"/>
    </row>
    <row r="92" spans="1:2" ht="12.75">
      <c r="A92" s="71"/>
      <c r="B92" s="71"/>
    </row>
    <row r="93" spans="1:2" ht="12.75">
      <c r="A93" s="71"/>
      <c r="B93" s="71"/>
    </row>
    <row r="94" spans="1:2" ht="12.75">
      <c r="A94" s="71"/>
      <c r="B94" s="71"/>
    </row>
    <row r="95" spans="1:2" ht="12.75">
      <c r="A95" s="71"/>
      <c r="B95" s="71"/>
    </row>
    <row r="96" spans="1:2" ht="12.75">
      <c r="A96" s="71"/>
      <c r="B96" s="71"/>
    </row>
    <row r="97" spans="1:2" ht="12.75">
      <c r="A97" s="71"/>
      <c r="B97" s="71"/>
    </row>
    <row r="98" spans="1:2" ht="12.75">
      <c r="A98" s="71"/>
      <c r="B98" s="71"/>
    </row>
    <row r="198" ht="12.75">
      <c r="A198" s="72" t="s"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 Юрий Владимирович</dc:creator>
  <cp:keywords/>
  <dc:description/>
  <cp:lastModifiedBy>Солтон</cp:lastModifiedBy>
  <cp:lastPrinted>2020-11-24T02:32:14Z</cp:lastPrinted>
  <dcterms:created xsi:type="dcterms:W3CDTF">2007-09-10T08:37:57Z</dcterms:created>
  <dcterms:modified xsi:type="dcterms:W3CDTF">2020-11-24T02:44:49Z</dcterms:modified>
  <cp:category/>
  <cp:version/>
  <cp:contentType/>
  <cp:contentStatus/>
</cp:coreProperties>
</file>